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Henk Valk Trofee 2015\"/>
    </mc:Choice>
  </mc:AlternateContent>
  <workbookProtection workbookAlgorithmName="SHA-512" workbookHashValue="FVViw1xBt++uLkTCRvz99KZEyzBmTbyFVEsnVj6zWjAn0YqnlWI9+w8oCYR/607KBzlqrHwxVW73IEyx5LdfbA==" workbookSaltValue="vw9KshqkR2C8KoPHOTYqpQ==" workbookSpinCount="100000" lockStructure="1"/>
  <bookViews>
    <workbookView xWindow="0" yWindow="0" windowWidth="21600" windowHeight="9735" activeTab="5"/>
  </bookViews>
  <sheets>
    <sheet name="Blad1" sheetId="1" r:id="rId1"/>
    <sheet name="Blad2" sheetId="2" r:id="rId2"/>
    <sheet name="blad3" sheetId="3" r:id="rId3"/>
    <sheet name="Blad4" sheetId="4" r:id="rId4"/>
    <sheet name="Blad5" sheetId="5" r:id="rId5"/>
    <sheet name="Blad6"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6" l="1"/>
  <c r="J52" i="5" l="1"/>
  <c r="B52" i="5"/>
  <c r="C23" i="4" l="1"/>
  <c r="G29" i="4"/>
  <c r="B63" i="5" s="1"/>
  <c r="B64" i="5" s="1"/>
  <c r="B65" i="5" s="1"/>
  <c r="B66" i="5" s="1"/>
  <c r="B67" i="5" s="1"/>
  <c r="B68" i="5" s="1"/>
  <c r="C29" i="4"/>
  <c r="B43" i="5" s="1"/>
  <c r="K3" i="6" l="1"/>
  <c r="K11" i="6"/>
  <c r="K2" i="6"/>
  <c r="K6" i="6"/>
  <c r="K8" i="6"/>
  <c r="K12" i="6"/>
  <c r="K15" i="6"/>
  <c r="K5" i="6"/>
  <c r="K10" i="6"/>
  <c r="K9" i="6"/>
  <c r="K16" i="6"/>
  <c r="K7" i="6"/>
  <c r="K4" i="6"/>
  <c r="K14" i="6"/>
  <c r="K13" i="6"/>
  <c r="K17" i="6"/>
  <c r="C11" i="3"/>
  <c r="C30" i="3"/>
  <c r="C18" i="3"/>
  <c r="C23" i="3"/>
  <c r="C13" i="3"/>
  <c r="C15" i="3"/>
  <c r="C29" i="3"/>
  <c r="C27" i="3"/>
  <c r="C14" i="3"/>
  <c r="C22" i="3"/>
  <c r="C31" i="3"/>
  <c r="C21" i="3"/>
  <c r="C10" i="3"/>
  <c r="C19" i="3"/>
  <c r="C33" i="3"/>
  <c r="C25" i="3"/>
  <c r="C12" i="3"/>
  <c r="C24" i="3"/>
  <c r="C26" i="3"/>
  <c r="C28" i="3"/>
  <c r="C16" i="3"/>
  <c r="C20" i="3"/>
  <c r="C32" i="3"/>
  <c r="C17" i="3"/>
  <c r="B4" i="5" l="1"/>
  <c r="G31" i="4"/>
  <c r="B72" i="5" s="1"/>
  <c r="B73" i="5" s="1"/>
  <c r="B74" i="5" s="1"/>
  <c r="B75" i="5" s="1"/>
  <c r="B76" i="5" s="1"/>
  <c r="B77" i="5" s="1"/>
  <c r="G32" i="4"/>
  <c r="J72" i="5" s="1"/>
  <c r="J73" i="5" s="1"/>
  <c r="J74" i="5" s="1"/>
  <c r="J75" i="5" s="1"/>
  <c r="J76" i="5" s="1"/>
  <c r="J77" i="5" s="1"/>
  <c r="G25" i="4"/>
  <c r="B33" i="5" s="1"/>
  <c r="B34" i="5" s="1"/>
  <c r="B35" i="5" s="1"/>
  <c r="B36" i="5" s="1"/>
  <c r="B37" i="5" s="1"/>
  <c r="B38" i="5" s="1"/>
  <c r="G26" i="4"/>
  <c r="J33" i="5" s="1"/>
  <c r="J34" i="5" s="1"/>
  <c r="J35" i="5" s="1"/>
  <c r="J36" i="5" s="1"/>
  <c r="J37" i="5" s="1"/>
  <c r="J38" i="5" s="1"/>
  <c r="G30" i="4"/>
  <c r="J63" i="5" s="1"/>
  <c r="J64" i="5" s="1"/>
  <c r="J65" i="5" s="1"/>
  <c r="J66" i="5" s="1"/>
  <c r="J67" i="5" s="1"/>
  <c r="J68" i="5" s="1"/>
  <c r="C24" i="4"/>
  <c r="D17" i="3"/>
  <c r="D16" i="3"/>
  <c r="C26" i="4"/>
  <c r="J13" i="5" s="1"/>
  <c r="J14" i="5" s="1"/>
  <c r="J15" i="5" s="1"/>
  <c r="J16" i="5" s="1"/>
  <c r="J17" i="5" s="1"/>
  <c r="J18" i="5" s="1"/>
  <c r="C32" i="4"/>
  <c r="C31" i="4"/>
  <c r="C25" i="4"/>
  <c r="B13" i="5" s="1"/>
  <c r="B14" i="5" s="1"/>
  <c r="B15" i="5" s="1"/>
  <c r="B16" i="5" s="1"/>
  <c r="B17" i="5" s="1"/>
  <c r="B18" i="5" s="1"/>
  <c r="G24" i="4"/>
  <c r="J24" i="5" s="1"/>
  <c r="J25" i="5" s="1"/>
  <c r="J26" i="5" s="1"/>
  <c r="J27" i="5" s="1"/>
  <c r="J28" i="5" s="1"/>
  <c r="J29" i="5" s="1"/>
  <c r="C30" i="4"/>
  <c r="J43" i="5" s="1"/>
  <c r="G23" i="4"/>
  <c r="B24" i="5" s="1"/>
  <c r="D30" i="3"/>
  <c r="D18" i="3"/>
  <c r="D23" i="3"/>
  <c r="D11" i="3"/>
  <c r="D14" i="3"/>
  <c r="D22" i="3"/>
  <c r="D31" i="3"/>
  <c r="D21" i="3"/>
  <c r="D12" i="3"/>
  <c r="D24" i="3"/>
  <c r="D26" i="3"/>
  <c r="D28" i="3"/>
  <c r="H32" i="4" s="1"/>
  <c r="D13" i="3"/>
  <c r="D15" i="3"/>
  <c r="D31" i="4" s="1"/>
  <c r="D29" i="3"/>
  <c r="D27" i="3"/>
  <c r="D25" i="4" s="1"/>
  <c r="D10" i="3"/>
  <c r="D19" i="3"/>
  <c r="D33" i="3"/>
  <c r="D25" i="3"/>
  <c r="D20" i="3"/>
  <c r="D29" i="4" s="1"/>
  <c r="D32" i="3"/>
  <c r="H29" i="4" s="1"/>
  <c r="D24" i="4" l="1"/>
  <c r="D30" i="4"/>
  <c r="H25" i="4"/>
  <c r="D32" i="4"/>
  <c r="H31" i="4"/>
  <c r="D26" i="4"/>
  <c r="H23" i="4"/>
  <c r="H30" i="4"/>
  <c r="H24" i="4"/>
  <c r="H26" i="4"/>
  <c r="D23" i="4"/>
  <c r="J48" i="5"/>
  <c r="J46" i="5"/>
  <c r="J44" i="5"/>
  <c r="J47" i="5"/>
  <c r="J45" i="5"/>
  <c r="J4" i="5"/>
  <c r="J5" i="5" s="1"/>
  <c r="J6" i="5" s="1"/>
  <c r="J7" i="5" s="1"/>
  <c r="J8" i="5" s="1"/>
  <c r="J9" i="5" s="1"/>
  <c r="B28" i="5"/>
  <c r="B26" i="5"/>
  <c r="B29" i="5"/>
  <c r="B27" i="5"/>
  <c r="B25" i="5"/>
  <c r="B48" i="5" l="1"/>
  <c r="B46" i="5"/>
  <c r="B44" i="5"/>
  <c r="B47" i="5"/>
  <c r="B45" i="5"/>
  <c r="F72" i="5" l="1"/>
  <c r="F73" i="5"/>
  <c r="F74" i="5"/>
  <c r="F75" i="5"/>
  <c r="F76" i="5"/>
  <c r="F77" i="5"/>
  <c r="F4" i="2"/>
  <c r="F5" i="2"/>
  <c r="F6" i="2"/>
  <c r="F7" i="2"/>
  <c r="F8" i="2"/>
  <c r="F9" i="2"/>
  <c r="F13" i="2"/>
  <c r="F14" i="2"/>
  <c r="F15" i="2"/>
  <c r="F16" i="2"/>
  <c r="F17" i="2"/>
  <c r="F18" i="2"/>
  <c r="Q4" i="2"/>
  <c r="Q5" i="2"/>
  <c r="Q6" i="2"/>
  <c r="Q7" i="2"/>
  <c r="Q8" i="2"/>
  <c r="Q9" i="2"/>
  <c r="Q13" i="2"/>
  <c r="Q14" i="2"/>
  <c r="Q15" i="2"/>
  <c r="Q16" i="2"/>
  <c r="Q17" i="2"/>
  <c r="Q18" i="2"/>
  <c r="F24" i="2"/>
  <c r="F25" i="2"/>
  <c r="F26" i="2"/>
  <c r="F27" i="2"/>
  <c r="F28" i="2"/>
  <c r="F29" i="2"/>
  <c r="Q24" i="2"/>
  <c r="Q25" i="2"/>
  <c r="Q26" i="2"/>
  <c r="Q27" i="2"/>
  <c r="Q28" i="2"/>
  <c r="Q29" i="2"/>
  <c r="F33" i="2"/>
  <c r="F34" i="2"/>
  <c r="F35" i="2"/>
  <c r="F36" i="2"/>
  <c r="F37" i="2"/>
  <c r="F38" i="2"/>
  <c r="Q33" i="2"/>
  <c r="Q34" i="2"/>
  <c r="Q35" i="2"/>
  <c r="Q36" i="2"/>
  <c r="Q37" i="2"/>
  <c r="Q38" i="2"/>
  <c r="F4" i="5"/>
  <c r="F5" i="5"/>
  <c r="F6" i="5"/>
  <c r="F7" i="5"/>
  <c r="F8" i="5"/>
  <c r="F9" i="5"/>
  <c r="N4" i="5"/>
  <c r="N5" i="5"/>
  <c r="N6" i="5"/>
  <c r="N7" i="5"/>
  <c r="N8" i="5"/>
  <c r="N9" i="5"/>
  <c r="N13" i="5"/>
  <c r="N14" i="5"/>
  <c r="N15" i="5"/>
  <c r="N16" i="5"/>
  <c r="N17" i="5"/>
  <c r="N18" i="5"/>
  <c r="F13" i="5"/>
  <c r="F14" i="5"/>
  <c r="F15" i="5"/>
  <c r="F16" i="5"/>
  <c r="F17" i="5"/>
  <c r="F18" i="5"/>
  <c r="F24" i="5"/>
  <c r="F25" i="5"/>
  <c r="F26" i="5"/>
  <c r="F27" i="5"/>
  <c r="F28" i="5"/>
  <c r="F29" i="5"/>
  <c r="N77" i="5" l="1"/>
  <c r="N76" i="5"/>
  <c r="N75" i="5"/>
  <c r="N74" i="5"/>
  <c r="N73" i="5"/>
  <c r="N72" i="5"/>
  <c r="M78" i="5"/>
  <c r="F13" i="6" s="1"/>
  <c r="L78" i="5"/>
  <c r="K78" i="5"/>
  <c r="E78" i="5"/>
  <c r="F14" i="6" s="1"/>
  <c r="D78" i="5"/>
  <c r="C78" i="5"/>
  <c r="N68" i="5"/>
  <c r="N67" i="5"/>
  <c r="N66" i="5"/>
  <c r="N65" i="5"/>
  <c r="N64" i="5"/>
  <c r="N63" i="5"/>
  <c r="M69" i="5"/>
  <c r="F4" i="6" s="1"/>
  <c r="L69" i="5"/>
  <c r="K69" i="5"/>
  <c r="F63" i="5"/>
  <c r="F68" i="5"/>
  <c r="F67" i="5"/>
  <c r="F66" i="5"/>
  <c r="F65" i="5"/>
  <c r="F64" i="5"/>
  <c r="E69" i="5"/>
  <c r="F7" i="6" s="1"/>
  <c r="D69" i="5"/>
  <c r="C69" i="5"/>
  <c r="N57" i="5"/>
  <c r="N56" i="5"/>
  <c r="N55" i="5"/>
  <c r="N54" i="5"/>
  <c r="N53" i="5"/>
  <c r="N52" i="5"/>
  <c r="M58" i="5"/>
  <c r="F16" i="6" s="1"/>
  <c r="L58" i="5"/>
  <c r="K58" i="5"/>
  <c r="F57" i="5"/>
  <c r="F56" i="5"/>
  <c r="F55" i="5"/>
  <c r="F54" i="5"/>
  <c r="F53" i="5"/>
  <c r="F52" i="5"/>
  <c r="E58" i="5"/>
  <c r="F9" i="6" s="1"/>
  <c r="D58" i="5"/>
  <c r="C58" i="5"/>
  <c r="N48" i="5"/>
  <c r="N47" i="5"/>
  <c r="N46" i="5"/>
  <c r="N45" i="5"/>
  <c r="N44" i="5"/>
  <c r="N43" i="5"/>
  <c r="M49" i="5"/>
  <c r="F10" i="6" s="1"/>
  <c r="L49" i="5"/>
  <c r="K49" i="5"/>
  <c r="F48" i="5"/>
  <c r="F47" i="5"/>
  <c r="F46" i="5"/>
  <c r="F45" i="5"/>
  <c r="F44" i="5"/>
  <c r="F43" i="5"/>
  <c r="E49" i="5"/>
  <c r="F5" i="6" s="1"/>
  <c r="D49" i="5"/>
  <c r="C49" i="5"/>
  <c r="N38" i="5"/>
  <c r="N37" i="5"/>
  <c r="N36" i="5"/>
  <c r="N35" i="5"/>
  <c r="N34" i="5"/>
  <c r="N33" i="5"/>
  <c r="M39" i="5"/>
  <c r="F15" i="6" s="1"/>
  <c r="L39" i="5"/>
  <c r="K39" i="5"/>
  <c r="F38" i="5"/>
  <c r="F37" i="5"/>
  <c r="F36" i="5"/>
  <c r="F35" i="5"/>
  <c r="F34" i="5"/>
  <c r="F33" i="5"/>
  <c r="E39" i="5"/>
  <c r="F12" i="6" s="1"/>
  <c r="D39" i="5"/>
  <c r="C39" i="5"/>
  <c r="N29" i="5"/>
  <c r="N28" i="5"/>
  <c r="N27" i="5"/>
  <c r="N26" i="5"/>
  <c r="N25" i="5"/>
  <c r="N24" i="5"/>
  <c r="M30" i="5"/>
  <c r="F8" i="6" s="1"/>
  <c r="L30" i="5"/>
  <c r="K30" i="5"/>
  <c r="E30" i="5"/>
  <c r="F6" i="6" s="1"/>
  <c r="D30" i="5"/>
  <c r="C30" i="5"/>
  <c r="M19" i="5"/>
  <c r="F2" i="6" s="1"/>
  <c r="L19" i="5"/>
  <c r="K19" i="5"/>
  <c r="E19" i="5"/>
  <c r="F11" i="6" s="1"/>
  <c r="D19" i="5"/>
  <c r="C19" i="5"/>
  <c r="M10" i="5"/>
  <c r="F3" i="6" s="1"/>
  <c r="L10" i="5"/>
  <c r="K10" i="5"/>
  <c r="E10" i="5"/>
  <c r="F17" i="6" s="1"/>
  <c r="D10" i="5"/>
  <c r="C10" i="5"/>
  <c r="D3" i="6" l="1"/>
  <c r="P17" i="3"/>
  <c r="E11" i="6"/>
  <c r="Q18" i="3"/>
  <c r="D2" i="6"/>
  <c r="P25" i="3"/>
  <c r="E6" i="6"/>
  <c r="Q11" i="3"/>
  <c r="D8" i="6"/>
  <c r="P16" i="3"/>
  <c r="E12" i="6"/>
  <c r="Q19" i="3"/>
  <c r="D15" i="6"/>
  <c r="P24" i="3"/>
  <c r="Q12" i="3"/>
  <c r="E5" i="6"/>
  <c r="P15" i="3"/>
  <c r="E9" i="6"/>
  <c r="Q20" i="3"/>
  <c r="D16" i="6"/>
  <c r="P23" i="3"/>
  <c r="E7" i="6"/>
  <c r="Q13" i="3"/>
  <c r="D4" i="6"/>
  <c r="P14" i="3"/>
  <c r="E14" i="6"/>
  <c r="Q21" i="3"/>
  <c r="D13" i="6"/>
  <c r="P22" i="3"/>
  <c r="E3" i="6"/>
  <c r="Q17" i="3"/>
  <c r="D11" i="6"/>
  <c r="P18" i="3"/>
  <c r="E2" i="6"/>
  <c r="Q25" i="3"/>
  <c r="D6" i="6"/>
  <c r="P11" i="3"/>
  <c r="E8" i="6"/>
  <c r="Q16" i="3"/>
  <c r="D12" i="6"/>
  <c r="P19" i="3"/>
  <c r="E15" i="6"/>
  <c r="Q24" i="3"/>
  <c r="P12" i="3"/>
  <c r="D5" i="6"/>
  <c r="E10" i="6"/>
  <c r="Q15" i="3"/>
  <c r="D9" i="6"/>
  <c r="P20" i="3"/>
  <c r="E16" i="6"/>
  <c r="Q23" i="3"/>
  <c r="D7" i="6"/>
  <c r="P13" i="3"/>
  <c r="E4" i="6"/>
  <c r="Q14" i="3"/>
  <c r="D14" i="6"/>
  <c r="P21" i="3"/>
  <c r="E13" i="6"/>
  <c r="Q22" i="3"/>
  <c r="Q10" i="3"/>
  <c r="E17" i="6"/>
  <c r="P10" i="3"/>
  <c r="D17" i="6"/>
  <c r="N78" i="5"/>
  <c r="H13" i="6" s="1"/>
  <c r="F78" i="5"/>
  <c r="H14" i="6" s="1"/>
  <c r="N58" i="5"/>
  <c r="H16" i="6" s="1"/>
  <c r="F58" i="5"/>
  <c r="H9" i="6" s="1"/>
  <c r="N49" i="5"/>
  <c r="H10" i="6" s="1"/>
  <c r="N39" i="5"/>
  <c r="H15" i="6" s="1"/>
  <c r="F30" i="5"/>
  <c r="H6" i="6" s="1"/>
  <c r="F19" i="5"/>
  <c r="H11" i="6" s="1"/>
  <c r="N10" i="5"/>
  <c r="H3" i="6" s="1"/>
  <c r="F10" i="5"/>
  <c r="N30" i="5"/>
  <c r="H8" i="6" s="1"/>
  <c r="F39" i="5"/>
  <c r="H12" i="6" s="1"/>
  <c r="F49" i="5"/>
  <c r="H5" i="6" s="1"/>
  <c r="F69" i="5"/>
  <c r="H7" i="6" s="1"/>
  <c r="N69" i="5"/>
  <c r="H4" i="6" s="1"/>
  <c r="N19" i="5"/>
  <c r="H2" i="6" s="1"/>
  <c r="O77" i="5"/>
  <c r="G72" i="5"/>
  <c r="O63" i="5"/>
  <c r="O33" i="5"/>
  <c r="G26" i="5"/>
  <c r="Q63" i="2"/>
  <c r="Q65" i="2"/>
  <c r="B9" i="5" l="1"/>
  <c r="G9" i="5" s="1"/>
  <c r="O13" i="5"/>
  <c r="O4" i="5"/>
  <c r="G43" i="5"/>
  <c r="O37" i="5"/>
  <c r="O15" i="5"/>
  <c r="O76" i="5"/>
  <c r="O38" i="5"/>
  <c r="O18" i="5"/>
  <c r="O35" i="5"/>
  <c r="O34" i="5"/>
  <c r="O36" i="5"/>
  <c r="O72" i="5"/>
  <c r="O74" i="5"/>
  <c r="O75" i="5"/>
  <c r="G74" i="5"/>
  <c r="G76" i="5"/>
  <c r="G75" i="5"/>
  <c r="G73" i="5"/>
  <c r="G77" i="5"/>
  <c r="O24" i="5"/>
  <c r="O66" i="5"/>
  <c r="O65" i="5"/>
  <c r="O68" i="5"/>
  <c r="O64" i="5"/>
  <c r="O67" i="5"/>
  <c r="G63" i="5"/>
  <c r="G29" i="5"/>
  <c r="G28" i="5"/>
  <c r="G27" i="5"/>
  <c r="G24" i="5"/>
  <c r="O17" i="5"/>
  <c r="O14" i="5"/>
  <c r="O16" i="5"/>
  <c r="O8" i="5"/>
  <c r="O9" i="5"/>
  <c r="O6" i="5"/>
  <c r="O5" i="5"/>
  <c r="O7" i="5"/>
  <c r="O43" i="5"/>
  <c r="G44" i="5"/>
  <c r="G48" i="5"/>
  <c r="G47" i="5"/>
  <c r="G45" i="5"/>
  <c r="G46" i="5"/>
  <c r="B6" i="5"/>
  <c r="G6" i="5" s="1"/>
  <c r="B8" i="5"/>
  <c r="G8" i="5" s="1"/>
  <c r="B7" i="5"/>
  <c r="G7" i="5" s="1"/>
  <c r="G4" i="5"/>
  <c r="B5" i="5"/>
  <c r="G5" i="5" s="1"/>
  <c r="N69" i="2"/>
  <c r="F12" i="3" s="1"/>
  <c r="M23" i="3"/>
  <c r="M18" i="3"/>
  <c r="M30" i="3"/>
  <c r="M11" i="3"/>
  <c r="M31" i="3"/>
  <c r="M22" i="3"/>
  <c r="M14" i="3"/>
  <c r="M21" i="3"/>
  <c r="M26" i="3"/>
  <c r="M24" i="3"/>
  <c r="M12" i="3"/>
  <c r="M28" i="3"/>
  <c r="M29" i="3"/>
  <c r="M15" i="3"/>
  <c r="M13" i="3"/>
  <c r="M27" i="3"/>
  <c r="M33" i="3"/>
  <c r="M19" i="3"/>
  <c r="M10" i="3"/>
  <c r="M25" i="3"/>
  <c r="M32" i="3"/>
  <c r="M20" i="3"/>
  <c r="M16" i="3"/>
  <c r="M17" i="3"/>
  <c r="B10" i="5" l="1"/>
  <c r="B49" i="5"/>
  <c r="C5" i="6" s="1"/>
  <c r="J39" i="5"/>
  <c r="C15" i="6" s="1"/>
  <c r="B78" i="5"/>
  <c r="C14" i="6" s="1"/>
  <c r="J69" i="5"/>
  <c r="C4" i="6" s="1"/>
  <c r="G13" i="5"/>
  <c r="G16" i="5"/>
  <c r="G17" i="5"/>
  <c r="G15" i="5"/>
  <c r="G18" i="5"/>
  <c r="G35" i="5"/>
  <c r="G38" i="5"/>
  <c r="G33" i="5"/>
  <c r="G36" i="5"/>
  <c r="G37" i="5"/>
  <c r="O10" i="5" l="1"/>
  <c r="I3" i="6" s="1"/>
  <c r="C3" i="6"/>
  <c r="O19" i="5"/>
  <c r="I2" i="6" s="1"/>
  <c r="C2" i="6"/>
  <c r="G10" i="5"/>
  <c r="I17" i="6" s="1"/>
  <c r="C17" i="6"/>
  <c r="G49" i="5"/>
  <c r="I5" i="6" s="1"/>
  <c r="O39" i="5"/>
  <c r="I15" i="6" s="1"/>
  <c r="G78" i="5"/>
  <c r="I14" i="6" s="1"/>
  <c r="O69" i="5"/>
  <c r="I4" i="6" s="1"/>
  <c r="G14" i="5"/>
  <c r="C11" i="6"/>
  <c r="B39" i="5"/>
  <c r="C12" i="6" s="1"/>
  <c r="G34" i="5"/>
  <c r="Q116" i="2"/>
  <c r="Q115" i="2"/>
  <c r="Q114" i="2"/>
  <c r="Q113" i="2"/>
  <c r="Q112" i="2"/>
  <c r="Q111" i="2"/>
  <c r="P117" i="2"/>
  <c r="H23" i="3" s="1"/>
  <c r="O117" i="2"/>
  <c r="G23" i="3" s="1"/>
  <c r="N117" i="2"/>
  <c r="F23" i="3" s="1"/>
  <c r="M111" i="2"/>
  <c r="F116" i="2"/>
  <c r="F115" i="2"/>
  <c r="F114" i="2"/>
  <c r="F113" i="2"/>
  <c r="F112" i="2"/>
  <c r="F111" i="2"/>
  <c r="E117" i="2"/>
  <c r="H18" i="3" s="1"/>
  <c r="D117" i="2"/>
  <c r="G18" i="3" s="1"/>
  <c r="C117" i="2"/>
  <c r="F18" i="3" s="1"/>
  <c r="B111" i="2"/>
  <c r="Q107" i="2"/>
  <c r="Q106" i="2"/>
  <c r="Q105" i="2"/>
  <c r="Q104" i="2"/>
  <c r="Q103" i="2"/>
  <c r="Q102" i="2"/>
  <c r="P108" i="2"/>
  <c r="H30" i="3" s="1"/>
  <c r="O108" i="2"/>
  <c r="G30" i="3" s="1"/>
  <c r="N108" i="2"/>
  <c r="F30" i="3" s="1"/>
  <c r="M102" i="2"/>
  <c r="R102" i="2" s="1"/>
  <c r="F107" i="2"/>
  <c r="F106" i="2"/>
  <c r="F105" i="2"/>
  <c r="F104" i="2"/>
  <c r="F103" i="2"/>
  <c r="F102" i="2"/>
  <c r="E108" i="2"/>
  <c r="H11" i="3" s="1"/>
  <c r="D108" i="2"/>
  <c r="G11" i="3" s="1"/>
  <c r="C108" i="2"/>
  <c r="F11" i="3" s="1"/>
  <c r="B102" i="2"/>
  <c r="A107" i="2"/>
  <c r="A106" i="2"/>
  <c r="A105" i="2"/>
  <c r="A104" i="2"/>
  <c r="A103" i="2"/>
  <c r="A102" i="2"/>
  <c r="L114" i="2" s="1"/>
  <c r="A101" i="2"/>
  <c r="B11" i="3" s="1"/>
  <c r="Q96" i="2"/>
  <c r="Q95" i="2"/>
  <c r="Q94" i="2"/>
  <c r="Q93" i="2"/>
  <c r="Q92" i="2"/>
  <c r="Q91" i="2"/>
  <c r="P97" i="2"/>
  <c r="H31" i="3" s="1"/>
  <c r="O97" i="2"/>
  <c r="G31" i="3" s="1"/>
  <c r="N97" i="2"/>
  <c r="F31" i="3" s="1"/>
  <c r="F96" i="2"/>
  <c r="F95" i="2"/>
  <c r="F94" i="2"/>
  <c r="F93" i="2"/>
  <c r="F92" i="2"/>
  <c r="F91" i="2"/>
  <c r="E97" i="2"/>
  <c r="H22" i="3" s="1"/>
  <c r="D97" i="2"/>
  <c r="G22" i="3" s="1"/>
  <c r="C97" i="2"/>
  <c r="F22" i="3" s="1"/>
  <c r="M91" i="2"/>
  <c r="R91" i="2" s="1"/>
  <c r="B91" i="2"/>
  <c r="Q87" i="2"/>
  <c r="Q86" i="2"/>
  <c r="Q85" i="2"/>
  <c r="Q84" i="2"/>
  <c r="Q83" i="2"/>
  <c r="Q82" i="2"/>
  <c r="P88" i="2"/>
  <c r="H14" i="3" s="1"/>
  <c r="O88" i="2"/>
  <c r="G14" i="3" s="1"/>
  <c r="N88" i="2"/>
  <c r="F14" i="3" s="1"/>
  <c r="M82" i="2"/>
  <c r="F87" i="2"/>
  <c r="F86" i="2"/>
  <c r="F85" i="2"/>
  <c r="F84" i="2"/>
  <c r="F83" i="2"/>
  <c r="F82" i="2"/>
  <c r="E88" i="2"/>
  <c r="H21" i="3" s="1"/>
  <c r="D88" i="2"/>
  <c r="G21" i="3" s="1"/>
  <c r="C88" i="2"/>
  <c r="F21" i="3" s="1"/>
  <c r="B82" i="2"/>
  <c r="A87" i="2"/>
  <c r="A86" i="2"/>
  <c r="A95" i="2" s="1"/>
  <c r="A85" i="2"/>
  <c r="A84" i="2"/>
  <c r="L96" i="2" s="1"/>
  <c r="A83" i="2"/>
  <c r="A82" i="2"/>
  <c r="L94" i="2" s="1"/>
  <c r="A81" i="2"/>
  <c r="B21" i="3" s="1"/>
  <c r="Q57" i="2"/>
  <c r="Q56" i="2"/>
  <c r="Q55" i="2"/>
  <c r="Q54" i="2"/>
  <c r="Q53" i="2"/>
  <c r="Q52" i="2"/>
  <c r="P58" i="2"/>
  <c r="H29" i="3" s="1"/>
  <c r="O58" i="2"/>
  <c r="G29" i="3" s="1"/>
  <c r="N58" i="2"/>
  <c r="F29" i="3" s="1"/>
  <c r="M52" i="2"/>
  <c r="R52" i="2" s="1"/>
  <c r="F57" i="2"/>
  <c r="F56" i="2"/>
  <c r="F55" i="2"/>
  <c r="F54" i="2"/>
  <c r="F53" i="2"/>
  <c r="F52" i="2"/>
  <c r="E58" i="2"/>
  <c r="H15" i="3" s="1"/>
  <c r="D58" i="2"/>
  <c r="G15" i="3" s="1"/>
  <c r="C58" i="2"/>
  <c r="F15" i="3" s="1"/>
  <c r="B52" i="2"/>
  <c r="G52" i="2" s="1"/>
  <c r="Q48" i="2"/>
  <c r="Q47" i="2"/>
  <c r="Q46" i="2"/>
  <c r="Q45" i="2"/>
  <c r="Q44" i="2"/>
  <c r="Q43" i="2"/>
  <c r="P49" i="2"/>
  <c r="H13" i="3" s="1"/>
  <c r="O49" i="2"/>
  <c r="G13" i="3" s="1"/>
  <c r="N49" i="2"/>
  <c r="F13" i="3" s="1"/>
  <c r="M43" i="2"/>
  <c r="M48" i="2" s="1"/>
  <c r="R48" i="2" s="1"/>
  <c r="F48" i="2"/>
  <c r="F47" i="2"/>
  <c r="F46" i="2"/>
  <c r="F45" i="2"/>
  <c r="F44" i="2"/>
  <c r="F43" i="2"/>
  <c r="E49" i="2"/>
  <c r="H27" i="3" s="1"/>
  <c r="D49" i="2"/>
  <c r="G27" i="3" s="1"/>
  <c r="T18" i="3" s="1"/>
  <c r="C49" i="2"/>
  <c r="F27" i="3" s="1"/>
  <c r="B43" i="2"/>
  <c r="G43" i="2" s="1"/>
  <c r="A48" i="2"/>
  <c r="A47" i="2"/>
  <c r="L51" i="2" s="1"/>
  <c r="B29" i="3" s="1"/>
  <c r="A46" i="2"/>
  <c r="A45" i="2"/>
  <c r="L57" i="2" s="1"/>
  <c r="A44" i="2"/>
  <c r="A43" i="2"/>
  <c r="L55" i="2" s="1"/>
  <c r="A42" i="2"/>
  <c r="B27" i="3" s="1"/>
  <c r="M72" i="2"/>
  <c r="R72" i="2" s="1"/>
  <c r="B72" i="2"/>
  <c r="B76" i="2" s="1"/>
  <c r="G76" i="2" s="1"/>
  <c r="M63" i="2"/>
  <c r="B63" i="2"/>
  <c r="G63" i="2" s="1"/>
  <c r="A68" i="2"/>
  <c r="A67" i="2"/>
  <c r="A76" i="2" s="1"/>
  <c r="A66" i="2"/>
  <c r="A65" i="2"/>
  <c r="A71" i="2" s="1"/>
  <c r="B24" i="3" s="1"/>
  <c r="A64" i="2"/>
  <c r="A75" i="2" s="1"/>
  <c r="A63" i="2"/>
  <c r="L62" i="2" s="1"/>
  <c r="B12" i="3" s="1"/>
  <c r="A62" i="2"/>
  <c r="B28" i="3" s="1"/>
  <c r="Q77" i="2"/>
  <c r="Q76" i="2"/>
  <c r="Q75" i="2"/>
  <c r="Q74" i="2"/>
  <c r="Q73" i="2"/>
  <c r="Q72" i="2"/>
  <c r="P78" i="2"/>
  <c r="H26" i="3" s="1"/>
  <c r="O78" i="2"/>
  <c r="G26" i="3" s="1"/>
  <c r="N78" i="2"/>
  <c r="F26" i="3" s="1"/>
  <c r="M76" i="2"/>
  <c r="R77" i="2" s="1"/>
  <c r="F77" i="2"/>
  <c r="F76" i="2"/>
  <c r="F75" i="2"/>
  <c r="F74" i="2"/>
  <c r="F73" i="2"/>
  <c r="F72" i="2"/>
  <c r="E78" i="2"/>
  <c r="H24" i="3" s="1"/>
  <c r="D78" i="2"/>
  <c r="G24" i="3" s="1"/>
  <c r="T24" i="3" s="1"/>
  <c r="C78" i="2"/>
  <c r="F24" i="3" s="1"/>
  <c r="S24" i="3" s="1"/>
  <c r="Q68" i="2"/>
  <c r="Q67" i="2"/>
  <c r="Q66" i="2"/>
  <c r="Q64" i="2"/>
  <c r="P69" i="2"/>
  <c r="H12" i="3" s="1"/>
  <c r="O69" i="2"/>
  <c r="G12" i="3" s="1"/>
  <c r="M66" i="2"/>
  <c r="R66" i="2" s="1"/>
  <c r="F68" i="2"/>
  <c r="F67" i="2"/>
  <c r="F66" i="2"/>
  <c r="F65" i="2"/>
  <c r="F64" i="2"/>
  <c r="F63" i="2"/>
  <c r="E69" i="2"/>
  <c r="H28" i="3" s="1"/>
  <c r="D69" i="2"/>
  <c r="G28" i="3" s="1"/>
  <c r="T22" i="3" s="1"/>
  <c r="C69" i="2"/>
  <c r="F28" i="3" s="1"/>
  <c r="S22" i="3" s="1"/>
  <c r="P39" i="2"/>
  <c r="O39" i="2"/>
  <c r="N39" i="2"/>
  <c r="E39" i="2"/>
  <c r="D39" i="2"/>
  <c r="C39" i="2"/>
  <c r="P30" i="2"/>
  <c r="O30" i="2"/>
  <c r="N30" i="2"/>
  <c r="E30" i="2"/>
  <c r="D30" i="2"/>
  <c r="C30" i="2"/>
  <c r="M33" i="2"/>
  <c r="M38" i="2" s="1"/>
  <c r="R38" i="2" s="1"/>
  <c r="B33" i="2"/>
  <c r="G33" i="2" s="1"/>
  <c r="M24" i="2"/>
  <c r="M26" i="2" s="1"/>
  <c r="R26" i="2" s="1"/>
  <c r="B24" i="2"/>
  <c r="G24" i="2" s="1"/>
  <c r="A29" i="2"/>
  <c r="A28" i="2"/>
  <c r="L32" i="2" s="1"/>
  <c r="B33" i="3" s="1"/>
  <c r="A27" i="2"/>
  <c r="A26" i="2"/>
  <c r="L38" i="2" s="1"/>
  <c r="A25" i="2"/>
  <c r="A24" i="2"/>
  <c r="L36" i="2" s="1"/>
  <c r="A23" i="2"/>
  <c r="C10" i="2"/>
  <c r="N10" i="2"/>
  <c r="P10" i="2"/>
  <c r="H16" i="3" s="1"/>
  <c r="O10" i="2"/>
  <c r="G16" i="3" s="1"/>
  <c r="T11" i="3" s="1"/>
  <c r="E19" i="2"/>
  <c r="H20" i="3" s="1"/>
  <c r="D19" i="2"/>
  <c r="G20" i="3" s="1"/>
  <c r="T12" i="3" s="1"/>
  <c r="C19" i="2"/>
  <c r="P19" i="2"/>
  <c r="H32" i="3" s="1"/>
  <c r="O19" i="2"/>
  <c r="G32" i="3" s="1"/>
  <c r="N19" i="2"/>
  <c r="T20" i="3" l="1"/>
  <c r="T25" i="3"/>
  <c r="S18" i="3"/>
  <c r="U18" i="3" s="1"/>
  <c r="B25" i="3"/>
  <c r="U22" i="3"/>
  <c r="U24" i="3"/>
  <c r="M67" i="2"/>
  <c r="R67" i="2" s="1"/>
  <c r="R63" i="2"/>
  <c r="H33" i="3"/>
  <c r="G33" i="3"/>
  <c r="F33" i="3"/>
  <c r="H19" i="3"/>
  <c r="G19" i="3"/>
  <c r="T16" i="3" s="1"/>
  <c r="F19" i="3"/>
  <c r="H10" i="3"/>
  <c r="G10" i="3"/>
  <c r="F10" i="3"/>
  <c r="S15" i="3" s="1"/>
  <c r="H25" i="3"/>
  <c r="G25" i="3"/>
  <c r="T14" i="3" s="1"/>
  <c r="F25" i="3"/>
  <c r="S21" i="3" s="1"/>
  <c r="F32" i="3"/>
  <c r="F16" i="3"/>
  <c r="Q10" i="2"/>
  <c r="J16" i="3" s="1"/>
  <c r="F20" i="3"/>
  <c r="S19" i="3" s="1"/>
  <c r="F17" i="3"/>
  <c r="S10" i="3" s="1"/>
  <c r="B77" i="2"/>
  <c r="G77" i="2" s="1"/>
  <c r="M64" i="2"/>
  <c r="R64" i="2" s="1"/>
  <c r="M68" i="2"/>
  <c r="R68" i="2" s="1"/>
  <c r="M74" i="2"/>
  <c r="R74" i="2" s="1"/>
  <c r="F26" i="4"/>
  <c r="L53" i="2"/>
  <c r="L112" i="2"/>
  <c r="A73" i="2"/>
  <c r="L91" i="2"/>
  <c r="G19" i="5"/>
  <c r="I11" i="6" s="1"/>
  <c r="G39" i="5"/>
  <c r="I12" i="6" s="1"/>
  <c r="F19" i="2"/>
  <c r="J20" i="3" s="1"/>
  <c r="F88" i="2"/>
  <c r="J21" i="3" s="1"/>
  <c r="M105" i="2"/>
  <c r="R105" i="2" s="1"/>
  <c r="M65" i="2"/>
  <c r="R65" i="2" s="1"/>
  <c r="M73" i="2"/>
  <c r="R73" i="2" s="1"/>
  <c r="M75" i="2"/>
  <c r="R76" i="2" s="1"/>
  <c r="M77" i="2"/>
  <c r="M103" i="2"/>
  <c r="R103" i="2" s="1"/>
  <c r="M107" i="2"/>
  <c r="R107" i="2" s="1"/>
  <c r="F117" i="2"/>
  <c r="J18" i="3" s="1"/>
  <c r="F69" i="2"/>
  <c r="J28" i="3" s="1"/>
  <c r="Q69" i="2"/>
  <c r="J12" i="3" s="1"/>
  <c r="F78" i="2"/>
  <c r="J24" i="3" s="1"/>
  <c r="F30" i="2"/>
  <c r="Q30" i="2"/>
  <c r="F39" i="2"/>
  <c r="Q78" i="2"/>
  <c r="J26" i="3" s="1"/>
  <c r="B48" i="2"/>
  <c r="G48" i="2" s="1"/>
  <c r="F49" i="2"/>
  <c r="J27" i="3" s="1"/>
  <c r="Q49" i="2"/>
  <c r="J13" i="3" s="1"/>
  <c r="B57" i="2"/>
  <c r="G57" i="2" s="1"/>
  <c r="F58" i="2"/>
  <c r="J15" i="3" s="1"/>
  <c r="Q58" i="2"/>
  <c r="J29" i="3" s="1"/>
  <c r="Q19" i="2"/>
  <c r="J32" i="3" s="1"/>
  <c r="B44" i="2"/>
  <c r="G44" i="2" s="1"/>
  <c r="B53" i="2"/>
  <c r="G53" i="2" s="1"/>
  <c r="B83" i="2"/>
  <c r="G83" i="2" s="1"/>
  <c r="B85" i="2"/>
  <c r="G85" i="2" s="1"/>
  <c r="B87" i="2"/>
  <c r="G87" i="2" s="1"/>
  <c r="G82" i="2"/>
  <c r="L86" i="2"/>
  <c r="M83" i="2"/>
  <c r="R83" i="2" s="1"/>
  <c r="M85" i="2"/>
  <c r="R85" i="2" s="1"/>
  <c r="M87" i="2"/>
  <c r="R87" i="2" s="1"/>
  <c r="R82" i="2"/>
  <c r="A94" i="2"/>
  <c r="B92" i="2"/>
  <c r="G92" i="2" s="1"/>
  <c r="B94" i="2"/>
  <c r="G94" i="2" s="1"/>
  <c r="B96" i="2"/>
  <c r="G96" i="2" s="1"/>
  <c r="G91" i="2"/>
  <c r="L93" i="2"/>
  <c r="M92" i="2"/>
  <c r="R92" i="2" s="1"/>
  <c r="M94" i="2"/>
  <c r="R94" i="2" s="1"/>
  <c r="M96" i="2"/>
  <c r="R96" i="2" s="1"/>
  <c r="Q97" i="2"/>
  <c r="J31" i="3" s="1"/>
  <c r="L116" i="2"/>
  <c r="L115" i="2"/>
  <c r="A110" i="2"/>
  <c r="B18" i="3" s="1"/>
  <c r="F32" i="4" s="1"/>
  <c r="I71" i="5" s="1"/>
  <c r="L104" i="2"/>
  <c r="L110" i="2"/>
  <c r="B23" i="3" s="1"/>
  <c r="A116" i="2"/>
  <c r="B104" i="2"/>
  <c r="G104" i="2" s="1"/>
  <c r="B106" i="2"/>
  <c r="G106" i="2" s="1"/>
  <c r="F108" i="2"/>
  <c r="J11" i="3" s="1"/>
  <c r="Q108" i="2"/>
  <c r="J30" i="3" s="1"/>
  <c r="G111" i="2"/>
  <c r="B116" i="2"/>
  <c r="G116" i="2" s="1"/>
  <c r="B114" i="2"/>
  <c r="G114" i="2" s="1"/>
  <c r="B112" i="2"/>
  <c r="G112" i="2" s="1"/>
  <c r="B115" i="2"/>
  <c r="G115" i="2" s="1"/>
  <c r="R111" i="2"/>
  <c r="M116" i="2"/>
  <c r="R116" i="2" s="1"/>
  <c r="M114" i="2"/>
  <c r="R114" i="2" s="1"/>
  <c r="M112" i="2"/>
  <c r="R112" i="2" s="1"/>
  <c r="M115" i="2"/>
  <c r="R115" i="2" s="1"/>
  <c r="B84" i="2"/>
  <c r="G84" i="2" s="1"/>
  <c r="B86" i="2"/>
  <c r="G86" i="2" s="1"/>
  <c r="L85" i="2"/>
  <c r="M84" i="2"/>
  <c r="R84" i="2" s="1"/>
  <c r="M86" i="2"/>
  <c r="R86" i="2" s="1"/>
  <c r="Q88" i="2"/>
  <c r="J14" i="3" s="1"/>
  <c r="A90" i="2"/>
  <c r="B22" i="3" s="1"/>
  <c r="A96" i="2"/>
  <c r="B93" i="2"/>
  <c r="G93" i="2" s="1"/>
  <c r="B95" i="2"/>
  <c r="G95" i="2" s="1"/>
  <c r="F97" i="2"/>
  <c r="J22" i="3" s="1"/>
  <c r="L90" i="2"/>
  <c r="B31" i="3" s="1"/>
  <c r="L95" i="2"/>
  <c r="M93" i="2"/>
  <c r="R93" i="2" s="1"/>
  <c r="M95" i="2"/>
  <c r="R95" i="2" s="1"/>
  <c r="B103" i="2"/>
  <c r="G103" i="2" s="1"/>
  <c r="B105" i="2"/>
  <c r="G105" i="2" s="1"/>
  <c r="B107" i="2"/>
  <c r="G107" i="2" s="1"/>
  <c r="G102" i="2"/>
  <c r="L106" i="2"/>
  <c r="A114" i="2"/>
  <c r="B113" i="2"/>
  <c r="G113" i="2" s="1"/>
  <c r="L113" i="2"/>
  <c r="M113" i="2"/>
  <c r="R113" i="2" s="1"/>
  <c r="Q117" i="2"/>
  <c r="J23" i="3" s="1"/>
  <c r="M104" i="2"/>
  <c r="R104" i="2" s="1"/>
  <c r="M106" i="2"/>
  <c r="R106" i="2" s="1"/>
  <c r="L102" i="2"/>
  <c r="A112" i="2"/>
  <c r="L111" i="2"/>
  <c r="L101" i="2"/>
  <c r="B30" i="3" s="1"/>
  <c r="L103" i="2"/>
  <c r="L105" i="2"/>
  <c r="L107" i="2"/>
  <c r="A111" i="2"/>
  <c r="A113" i="2"/>
  <c r="A115" i="2"/>
  <c r="L82" i="2"/>
  <c r="A92" i="2"/>
  <c r="L92" i="2"/>
  <c r="L81" i="2"/>
  <c r="B14" i="3" s="1"/>
  <c r="L83" i="2"/>
  <c r="L84" i="2"/>
  <c r="L87" i="2"/>
  <c r="A91" i="2"/>
  <c r="A93" i="2"/>
  <c r="L46" i="2"/>
  <c r="A57" i="2"/>
  <c r="A51" i="2"/>
  <c r="B15" i="3" s="1"/>
  <c r="L56" i="2"/>
  <c r="M46" i="2"/>
  <c r="R46" i="2" s="1"/>
  <c r="R43" i="2"/>
  <c r="B46" i="2"/>
  <c r="G46" i="2" s="1"/>
  <c r="L42" i="2"/>
  <c r="B13" i="3" s="1"/>
  <c r="L48" i="2"/>
  <c r="M44" i="2"/>
  <c r="R44" i="2" s="1"/>
  <c r="A56" i="2"/>
  <c r="B55" i="2"/>
  <c r="G55" i="2" s="1"/>
  <c r="L54" i="2"/>
  <c r="L44" i="2"/>
  <c r="A53" i="2"/>
  <c r="L52" i="2"/>
  <c r="M54" i="2"/>
  <c r="R54" i="2" s="1"/>
  <c r="M56" i="2"/>
  <c r="R56" i="2" s="1"/>
  <c r="B25" i="2"/>
  <c r="G25" i="2" s="1"/>
  <c r="A36" i="2"/>
  <c r="L35" i="2"/>
  <c r="B66" i="2"/>
  <c r="G66" i="2" s="1"/>
  <c r="B45" i="2"/>
  <c r="G45" i="2" s="1"/>
  <c r="B47" i="2"/>
  <c r="G47" i="2" s="1"/>
  <c r="L43" i="2"/>
  <c r="L45" i="2"/>
  <c r="L47" i="2"/>
  <c r="M45" i="2"/>
  <c r="R45" i="2" s="1"/>
  <c r="M47" i="2"/>
  <c r="R47" i="2" s="1"/>
  <c r="A52" i="2"/>
  <c r="A54" i="2"/>
  <c r="A55" i="2"/>
  <c r="B54" i="2"/>
  <c r="G54" i="2" s="1"/>
  <c r="B56" i="2"/>
  <c r="G56" i="2" s="1"/>
  <c r="M53" i="2"/>
  <c r="R53" i="2" s="1"/>
  <c r="M55" i="2"/>
  <c r="R55" i="2" s="1"/>
  <c r="M57" i="2"/>
  <c r="R57" i="2" s="1"/>
  <c r="B29" i="2"/>
  <c r="G29" i="2" s="1"/>
  <c r="L26" i="2"/>
  <c r="B36" i="2"/>
  <c r="G36" i="2" s="1"/>
  <c r="B27" i="2"/>
  <c r="G27" i="2" s="1"/>
  <c r="L28" i="2"/>
  <c r="A32" i="2"/>
  <c r="B19" i="3" s="1"/>
  <c r="A38" i="2"/>
  <c r="B34" i="2"/>
  <c r="G34" i="2" s="1"/>
  <c r="B38" i="2"/>
  <c r="G38" i="2" s="1"/>
  <c r="L37" i="2"/>
  <c r="B64" i="2"/>
  <c r="G64" i="2" s="1"/>
  <c r="B68" i="2"/>
  <c r="G68" i="2" s="1"/>
  <c r="B73" i="2"/>
  <c r="G73" i="2" s="1"/>
  <c r="L34" i="2"/>
  <c r="A33" i="2"/>
  <c r="L25" i="2"/>
  <c r="L33" i="2"/>
  <c r="A34" i="2"/>
  <c r="L24" i="2"/>
  <c r="R24" i="2"/>
  <c r="M29" i="2"/>
  <c r="R29" i="2" s="1"/>
  <c r="M27" i="2"/>
  <c r="R27" i="2" s="1"/>
  <c r="M25" i="2"/>
  <c r="R25" i="2" s="1"/>
  <c r="M28" i="2"/>
  <c r="R28" i="2" s="1"/>
  <c r="M35" i="2"/>
  <c r="R35" i="2" s="1"/>
  <c r="M37" i="2"/>
  <c r="R37" i="2" s="1"/>
  <c r="R33" i="2"/>
  <c r="B26" i="2"/>
  <c r="G26" i="2" s="1"/>
  <c r="B28" i="2"/>
  <c r="G28" i="2" s="1"/>
  <c r="L23" i="2"/>
  <c r="B10" i="3" s="1"/>
  <c r="L29" i="2"/>
  <c r="L27" i="2"/>
  <c r="A35" i="2"/>
  <c r="A37" i="2"/>
  <c r="B35" i="2"/>
  <c r="G35" i="2" s="1"/>
  <c r="B37" i="2"/>
  <c r="G37" i="2" s="1"/>
  <c r="M34" i="2"/>
  <c r="R34" i="2" s="1"/>
  <c r="M36" i="2"/>
  <c r="R36" i="2" s="1"/>
  <c r="B65" i="2"/>
  <c r="G65" i="2" s="1"/>
  <c r="B67" i="2"/>
  <c r="G67" i="2" s="1"/>
  <c r="B75" i="2"/>
  <c r="G75" i="2" s="1"/>
  <c r="G72" i="2"/>
  <c r="B74" i="2"/>
  <c r="G74" i="2" s="1"/>
  <c r="A77" i="2"/>
  <c r="L67" i="2"/>
  <c r="L71" i="2"/>
  <c r="B26" i="3" s="1"/>
  <c r="L77" i="2"/>
  <c r="L76" i="2"/>
  <c r="L64" i="2"/>
  <c r="A72" i="2"/>
  <c r="L73" i="2"/>
  <c r="L72" i="2"/>
  <c r="L74" i="2"/>
  <c r="A74" i="2"/>
  <c r="L75" i="2"/>
  <c r="L68" i="2"/>
  <c r="L66" i="2"/>
  <c r="L65" i="2"/>
  <c r="L63" i="2"/>
  <c r="Q39" i="2"/>
  <c r="M13" i="2"/>
  <c r="B13" i="2"/>
  <c r="L18" i="2"/>
  <c r="L17" i="2"/>
  <c r="L16" i="2"/>
  <c r="L15" i="2"/>
  <c r="L14" i="2"/>
  <c r="L13" i="2"/>
  <c r="L12" i="2"/>
  <c r="B32" i="3" s="1"/>
  <c r="A14" i="2"/>
  <c r="A13" i="2"/>
  <c r="A3" i="2"/>
  <c r="B17" i="3" s="1"/>
  <c r="B23" i="4" s="1"/>
  <c r="A18" i="2"/>
  <c r="A17" i="2"/>
  <c r="A16" i="2"/>
  <c r="A15" i="2"/>
  <c r="A12" i="2"/>
  <c r="B20" i="3" s="1"/>
  <c r="B29" i="4" s="1"/>
  <c r="E10" i="2"/>
  <c r="H17" i="3" s="1"/>
  <c r="D10" i="2"/>
  <c r="G17" i="3" s="1"/>
  <c r="A8" i="2"/>
  <c r="A7" i="2"/>
  <c r="A6" i="2"/>
  <c r="M4" i="2"/>
  <c r="L9" i="2"/>
  <c r="L8" i="2"/>
  <c r="L7" i="2"/>
  <c r="L6" i="2"/>
  <c r="L5" i="2"/>
  <c r="L4" i="2"/>
  <c r="L3" i="2"/>
  <c r="B16" i="3" s="1"/>
  <c r="F30" i="4" s="1"/>
  <c r="I62" i="5" s="1"/>
  <c r="B25" i="4" l="1"/>
  <c r="A12" i="5" s="1"/>
  <c r="T17" i="3"/>
  <c r="S20" i="3"/>
  <c r="U20" i="3" s="1"/>
  <c r="T19" i="3"/>
  <c r="U19" i="3" s="1"/>
  <c r="S25" i="3"/>
  <c r="U25" i="3" s="1"/>
  <c r="B24" i="4"/>
  <c r="I3" i="5" s="1"/>
  <c r="B32" i="4"/>
  <c r="S16" i="3"/>
  <c r="U16" i="3" s="1"/>
  <c r="S23" i="3"/>
  <c r="T10" i="3"/>
  <c r="S17" i="3"/>
  <c r="T23" i="3"/>
  <c r="T21" i="3"/>
  <c r="U21" i="3" s="1"/>
  <c r="A75" i="5"/>
  <c r="A64" i="5"/>
  <c r="I75" i="5"/>
  <c r="A74" i="5"/>
  <c r="F29" i="4"/>
  <c r="F31" i="4"/>
  <c r="A71" i="5" s="1"/>
  <c r="I77" i="5" s="1"/>
  <c r="S14" i="3"/>
  <c r="U14" i="3" s="1"/>
  <c r="T15" i="3"/>
  <c r="U15" i="3" s="1"/>
  <c r="T13" i="3"/>
  <c r="S13" i="3"/>
  <c r="S11" i="3"/>
  <c r="U11" i="3" s="1"/>
  <c r="S12" i="3"/>
  <c r="U12" i="3" s="1"/>
  <c r="A63" i="5"/>
  <c r="I74" i="5"/>
  <c r="I43" i="5"/>
  <c r="A52" i="5"/>
  <c r="I53" i="5"/>
  <c r="I44" i="5"/>
  <c r="I52" i="5"/>
  <c r="A53" i="5"/>
  <c r="I66" i="5"/>
  <c r="I76" i="5"/>
  <c r="A65" i="5"/>
  <c r="A77" i="5"/>
  <c r="I68" i="5"/>
  <c r="A68" i="5"/>
  <c r="A76" i="5"/>
  <c r="I67" i="5"/>
  <c r="A67" i="5"/>
  <c r="A56" i="5"/>
  <c r="A47" i="5"/>
  <c r="I48" i="5"/>
  <c r="I51" i="5"/>
  <c r="I7" i="5"/>
  <c r="I18" i="5"/>
  <c r="A7" i="5"/>
  <c r="I6" i="5"/>
  <c r="I17" i="5"/>
  <c r="A6" i="5"/>
  <c r="A37" i="5"/>
  <c r="I28" i="5"/>
  <c r="A28" i="5"/>
  <c r="I32" i="5"/>
  <c r="A38" i="5"/>
  <c r="I29" i="5"/>
  <c r="A29" i="5"/>
  <c r="I16" i="5"/>
  <c r="A16" i="5"/>
  <c r="A5" i="5"/>
  <c r="I15" i="5"/>
  <c r="A15" i="5"/>
  <c r="A4" i="5"/>
  <c r="M69" i="2"/>
  <c r="E12" i="3" s="1"/>
  <c r="R75" i="2"/>
  <c r="B3" i="6"/>
  <c r="B11" i="6"/>
  <c r="B13" i="6"/>
  <c r="B4" i="6"/>
  <c r="U10" i="3"/>
  <c r="J33" i="3"/>
  <c r="J19" i="3"/>
  <c r="J10" i="3"/>
  <c r="J25" i="3"/>
  <c r="M9" i="2"/>
  <c r="R9" i="2" s="1"/>
  <c r="B17" i="2"/>
  <c r="G17" i="2" s="1"/>
  <c r="A62" i="5"/>
  <c r="A3" i="5"/>
  <c r="F24" i="4"/>
  <c r="F25" i="4"/>
  <c r="F23" i="4"/>
  <c r="A42" i="5"/>
  <c r="B5" i="6" s="1"/>
  <c r="B26" i="4"/>
  <c r="I12" i="5" s="1"/>
  <c r="B30" i="4"/>
  <c r="B31" i="4"/>
  <c r="B117" i="2"/>
  <c r="G117" i="2" s="1"/>
  <c r="M78" i="2"/>
  <c r="M97" i="2"/>
  <c r="R97" i="2" s="1"/>
  <c r="M117" i="2"/>
  <c r="E23" i="3" s="1"/>
  <c r="M88" i="2"/>
  <c r="E14" i="3" s="1"/>
  <c r="F10" i="2"/>
  <c r="J17" i="3" s="1"/>
  <c r="M108" i="2"/>
  <c r="E30" i="3" s="1"/>
  <c r="B108" i="2"/>
  <c r="E11" i="3" s="1"/>
  <c r="B97" i="2"/>
  <c r="E22" i="3" s="1"/>
  <c r="B88" i="2"/>
  <c r="E21" i="3" s="1"/>
  <c r="B58" i="2"/>
  <c r="E15" i="3" s="1"/>
  <c r="B78" i="2"/>
  <c r="M30" i="2"/>
  <c r="M58" i="2"/>
  <c r="E29" i="3" s="1"/>
  <c r="M49" i="2"/>
  <c r="E13" i="3" s="1"/>
  <c r="B49" i="2"/>
  <c r="E27" i="3" s="1"/>
  <c r="B69" i="2"/>
  <c r="M39" i="2"/>
  <c r="E33" i="3" s="1"/>
  <c r="B39" i="2"/>
  <c r="E19" i="3" s="1"/>
  <c r="B30" i="2"/>
  <c r="E25" i="3" s="1"/>
  <c r="R69" i="2"/>
  <c r="K12" i="3" s="1"/>
  <c r="B15" i="2"/>
  <c r="G15" i="2" s="1"/>
  <c r="M7" i="2"/>
  <c r="R7" i="2" s="1"/>
  <c r="M5" i="2"/>
  <c r="R5" i="2" s="1"/>
  <c r="R13" i="2"/>
  <c r="M15" i="2"/>
  <c r="R15" i="2" s="1"/>
  <c r="M17" i="2"/>
  <c r="R17" i="2" s="1"/>
  <c r="M14" i="2"/>
  <c r="R14" i="2" s="1"/>
  <c r="M16" i="2"/>
  <c r="R16" i="2" s="1"/>
  <c r="M18" i="2"/>
  <c r="R18" i="2" s="1"/>
  <c r="G13" i="2"/>
  <c r="B14" i="2"/>
  <c r="G14" i="2" s="1"/>
  <c r="B16" i="2"/>
  <c r="G16" i="2" s="1"/>
  <c r="B18" i="2"/>
  <c r="G18" i="2" s="1"/>
  <c r="R4" i="2"/>
  <c r="M6" i="2"/>
  <c r="R6" i="2" s="1"/>
  <c r="M8" i="2"/>
  <c r="R8" i="2" s="1"/>
  <c r="A4" i="2"/>
  <c r="B8" i="2"/>
  <c r="G8" i="2" s="1"/>
  <c r="B7" i="2"/>
  <c r="G7" i="2" s="1"/>
  <c r="B6" i="2"/>
  <c r="G6" i="2" s="1"/>
  <c r="B5" i="2"/>
  <c r="G5" i="2" s="1"/>
  <c r="B4" i="2"/>
  <c r="B9" i="2"/>
  <c r="G9" i="2" s="1"/>
  <c r="A9" i="2"/>
  <c r="A5" i="2"/>
  <c r="U17" i="3" l="1"/>
  <c r="A48" i="5"/>
  <c r="A57" i="5"/>
  <c r="I47" i="5"/>
  <c r="I65" i="5"/>
  <c r="A66" i="5"/>
  <c r="U23" i="3"/>
  <c r="U13" i="3"/>
  <c r="I54" i="5"/>
  <c r="A54" i="5"/>
  <c r="A43" i="5"/>
  <c r="I55" i="5"/>
  <c r="A55" i="5"/>
  <c r="A44" i="5"/>
  <c r="I42" i="5"/>
  <c r="B10" i="6" s="1"/>
  <c r="I37" i="5"/>
  <c r="I26" i="5"/>
  <c r="A26" i="5"/>
  <c r="I38" i="5"/>
  <c r="I27" i="5"/>
  <c r="A27" i="5"/>
  <c r="A32" i="5"/>
  <c r="B12" i="6" s="1"/>
  <c r="B17" i="6"/>
  <c r="I5" i="5"/>
  <c r="I14" i="5"/>
  <c r="A14" i="5"/>
  <c r="I4" i="5"/>
  <c r="I13" i="5"/>
  <c r="A13" i="5"/>
  <c r="I56" i="5"/>
  <c r="I45" i="5"/>
  <c r="A45" i="5"/>
  <c r="A51" i="5"/>
  <c r="B9" i="6" s="1"/>
  <c r="I57" i="5"/>
  <c r="I46" i="5"/>
  <c r="A46" i="5"/>
  <c r="I9" i="5"/>
  <c r="A18" i="5"/>
  <c r="A9" i="5"/>
  <c r="I8" i="5"/>
  <c r="A8" i="5"/>
  <c r="A17" i="5"/>
  <c r="A23" i="5"/>
  <c r="B6" i="6" s="1"/>
  <c r="I33" i="5"/>
  <c r="A33" i="5"/>
  <c r="I24" i="5"/>
  <c r="I34" i="5"/>
  <c r="A34" i="5"/>
  <c r="I25" i="5"/>
  <c r="I35" i="5"/>
  <c r="A35" i="5"/>
  <c r="A24" i="5"/>
  <c r="I36" i="5"/>
  <c r="A36" i="5"/>
  <c r="A25" i="5"/>
  <c r="I23" i="5"/>
  <c r="B7" i="6"/>
  <c r="I73" i="5"/>
  <c r="A73" i="5"/>
  <c r="I64" i="5"/>
  <c r="I72" i="5"/>
  <c r="A72" i="5"/>
  <c r="I63" i="5"/>
  <c r="J56" i="5"/>
  <c r="O56" i="5" s="1"/>
  <c r="J54" i="5"/>
  <c r="O54" i="5" s="1"/>
  <c r="J57" i="5"/>
  <c r="O57" i="5" s="1"/>
  <c r="J55" i="5"/>
  <c r="O55" i="5" s="1"/>
  <c r="J53" i="5"/>
  <c r="O53" i="5" s="1"/>
  <c r="O52" i="5"/>
  <c r="B15" i="6"/>
  <c r="B8" i="6"/>
  <c r="B14" i="6"/>
  <c r="B16" i="6"/>
  <c r="E24" i="3"/>
  <c r="K18" i="3"/>
  <c r="E18" i="3"/>
  <c r="E28" i="3"/>
  <c r="R30" i="2"/>
  <c r="E10" i="3"/>
  <c r="K31" i="3"/>
  <c r="E31" i="3"/>
  <c r="R78" i="2"/>
  <c r="E26" i="3"/>
  <c r="G69" i="2"/>
  <c r="K28" i="3" s="1"/>
  <c r="G97" i="2"/>
  <c r="R108" i="2"/>
  <c r="R117" i="2"/>
  <c r="G88" i="2"/>
  <c r="G108" i="2"/>
  <c r="R88" i="2"/>
  <c r="G78" i="2"/>
  <c r="G49" i="2"/>
  <c r="R58" i="2"/>
  <c r="R49" i="2"/>
  <c r="G58" i="2"/>
  <c r="G39" i="2"/>
  <c r="G30" i="2"/>
  <c r="R39" i="2"/>
  <c r="M19" i="2"/>
  <c r="B19" i="2"/>
  <c r="M10" i="2"/>
  <c r="G4" i="2"/>
  <c r="B10" i="2"/>
  <c r="B56" i="5" l="1"/>
  <c r="G56" i="5" s="1"/>
  <c r="B54" i="5"/>
  <c r="G54" i="5" s="1"/>
  <c r="B57" i="5"/>
  <c r="G57" i="5" s="1"/>
  <c r="B55" i="5"/>
  <c r="G55" i="5" s="1"/>
  <c r="B53" i="5"/>
  <c r="G53" i="5" s="1"/>
  <c r="G52" i="5"/>
  <c r="J58" i="5"/>
  <c r="E16" i="3"/>
  <c r="E20" i="3"/>
  <c r="E32" i="3"/>
  <c r="E17" i="3"/>
  <c r="K33" i="3"/>
  <c r="K25" i="3"/>
  <c r="K19" i="3"/>
  <c r="K15" i="3"/>
  <c r="K13" i="3"/>
  <c r="K27" i="3"/>
  <c r="K24" i="3"/>
  <c r="K26" i="3"/>
  <c r="K29" i="3"/>
  <c r="K14" i="3"/>
  <c r="K11" i="3"/>
  <c r="K21" i="3"/>
  <c r="K23" i="3"/>
  <c r="K30" i="3"/>
  <c r="K22" i="3"/>
  <c r="K10" i="3"/>
  <c r="G19" i="2"/>
  <c r="G10" i="2"/>
  <c r="R10" i="2"/>
  <c r="R19" i="2"/>
  <c r="C16" i="6" l="1"/>
  <c r="O58" i="5"/>
  <c r="I16" i="6" s="1"/>
  <c r="B58" i="5"/>
  <c r="K32" i="3"/>
  <c r="K16" i="3"/>
  <c r="K17" i="3"/>
  <c r="K20" i="3"/>
  <c r="C9" i="6" l="1"/>
  <c r="G58" i="5"/>
  <c r="I9" i="6" s="1"/>
  <c r="O44" i="5" l="1"/>
  <c r="O46" i="5"/>
  <c r="O47" i="5"/>
  <c r="O48" i="5"/>
  <c r="J49" i="5"/>
  <c r="C10" i="6" s="1"/>
  <c r="O45" i="5"/>
  <c r="G64" i="5"/>
  <c r="G67" i="5"/>
  <c r="B69" i="5"/>
  <c r="C7" i="6" s="1"/>
  <c r="G68" i="5"/>
  <c r="G66" i="5"/>
  <c r="G69" i="5" l="1"/>
  <c r="I7" i="6" s="1"/>
  <c r="O49" i="5"/>
  <c r="I10" i="6" s="1"/>
  <c r="G65" i="5"/>
  <c r="O25" i="5"/>
  <c r="O29" i="5"/>
  <c r="O27" i="5"/>
  <c r="O26" i="5"/>
  <c r="J30" i="5"/>
  <c r="C8" i="6" s="1"/>
  <c r="O30" i="5" l="1"/>
  <c r="I8" i="6" s="1"/>
  <c r="O28" i="5"/>
  <c r="O73" i="5"/>
  <c r="J78" i="5"/>
  <c r="C13" i="6" s="1"/>
  <c r="O78" i="5" l="1"/>
  <c r="I13" i="6" s="1"/>
  <c r="G25" i="5"/>
  <c r="B30" i="5"/>
  <c r="C6" i="6" s="1"/>
  <c r="G30" i="5" l="1"/>
  <c r="I6" i="6" s="1"/>
</calcChain>
</file>

<file path=xl/sharedStrings.xml><?xml version="1.0" encoding="utf-8"?>
<sst xmlns="http://schemas.openxmlformats.org/spreadsheetml/2006/main" count="234" uniqueCount="72">
  <si>
    <t>Poule 1</t>
  </si>
  <si>
    <t>te maken</t>
  </si>
  <si>
    <t>gemaakt</t>
  </si>
  <si>
    <t>beurten</t>
  </si>
  <si>
    <t>punten</t>
  </si>
  <si>
    <t>gemiddelde</t>
  </si>
  <si>
    <t>%</t>
  </si>
  <si>
    <t>Poule 2</t>
  </si>
  <si>
    <t>Poule 3</t>
  </si>
  <si>
    <t>Poule 4</t>
  </si>
  <si>
    <t>Poule 5</t>
  </si>
  <si>
    <t>Poule 6</t>
  </si>
  <si>
    <t>Poule 7</t>
  </si>
  <si>
    <t>Poule 8</t>
  </si>
  <si>
    <t>Poule 9</t>
  </si>
  <si>
    <t>Poule 10</t>
  </si>
  <si>
    <t>Poule 11</t>
  </si>
  <si>
    <t>Poule 12</t>
  </si>
  <si>
    <t>resultaten</t>
  </si>
  <si>
    <t>pc punt</t>
  </si>
  <si>
    <t>pc %</t>
  </si>
  <si>
    <t>moy.</t>
  </si>
  <si>
    <t>poule 2</t>
  </si>
  <si>
    <t>poule 3</t>
  </si>
  <si>
    <t>pnt</t>
  </si>
  <si>
    <t>brt</t>
  </si>
  <si>
    <t>tot pc</t>
  </si>
  <si>
    <t>naam</t>
  </si>
  <si>
    <t>Poule 13</t>
  </si>
  <si>
    <t>Poule 14</t>
  </si>
  <si>
    <t>06-38288211</t>
  </si>
  <si>
    <t>pc punten</t>
  </si>
  <si>
    <t>resultaten 2e ronde</t>
  </si>
  <si>
    <t>resultaten 1e ronde</t>
  </si>
  <si>
    <t>totaal resultaten</t>
  </si>
  <si>
    <t>moy</t>
  </si>
  <si>
    <t>Telefoon</t>
  </si>
  <si>
    <t>car</t>
  </si>
  <si>
    <t>tel.nr</t>
  </si>
  <si>
    <t>Naam</t>
  </si>
  <si>
    <t>moyenne</t>
  </si>
  <si>
    <t>car 1e ronde</t>
  </si>
  <si>
    <t>tot. pc</t>
  </si>
  <si>
    <t>wachtwoord opheffen bladbeveiliging;  raalte90</t>
  </si>
  <si>
    <t>Henk Valk</t>
  </si>
  <si>
    <t>Jan Slinkman</t>
  </si>
  <si>
    <t>06-37169626</t>
  </si>
  <si>
    <t>Bernard Kieftenbeld</t>
  </si>
  <si>
    <t>Gerard Bloemenkamp</t>
  </si>
  <si>
    <t>Willy Swartjes</t>
  </si>
  <si>
    <t>Theo Oortwijn</t>
  </si>
  <si>
    <t>Bertus Stegeman</t>
  </si>
  <si>
    <t>Gerard kloosterman</t>
  </si>
  <si>
    <t>Roel Cardol</t>
  </si>
  <si>
    <t>Henk Nijhuis</t>
  </si>
  <si>
    <t>Gerard Ankersmit</t>
  </si>
  <si>
    <t>Anne van Haaren</t>
  </si>
  <si>
    <t>06-45253042</t>
  </si>
  <si>
    <t>Martin van Galen</t>
  </si>
  <si>
    <t>Henk Scherpenhuizen</t>
  </si>
  <si>
    <t>Harm Heemstra</t>
  </si>
  <si>
    <t>06-22448788</t>
  </si>
  <si>
    <t>Sander Bezem</t>
  </si>
  <si>
    <t>Teun Gerritsen</t>
  </si>
  <si>
    <t>Frans de Haan</t>
  </si>
  <si>
    <t>Johan Bomhof</t>
  </si>
  <si>
    <t>Bep Nijenhuis</t>
  </si>
  <si>
    <t>Dries Jonkman</t>
  </si>
  <si>
    <t>06-13964213</t>
  </si>
  <si>
    <t>Cor Gerritsen</t>
  </si>
  <si>
    <t>Joop Cardol</t>
  </si>
  <si>
    <t>Chris v/d Woude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</si>
</sst>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000"/>
    <numFmt numFmtId="167" formatCode="0.000"/>
  </numFmts>
  <fonts count="13" x14ac:knownFonts="1">
    <font>
      <sz val="11"/>
      <color theme="1"/>
      <name val="Calibri"/>
      <family val="2"/>
      <scheme val="minor"/>
    </font>
    <font>
      <b/>
      <sz val="11"/>
      <color theme="1"/>
      <name val="Calibri"/>
      <family val="2"/>
      <scheme val="minor"/>
    </font>
    <font>
      <i/>
      <sz val="11"/>
      <color theme="1"/>
      <name val="Arial"/>
      <family val="2"/>
    </font>
    <font>
      <sz val="11"/>
      <color rgb="FFFF0000"/>
      <name val="Calibri"/>
      <family val="2"/>
      <scheme val="minor"/>
    </font>
    <font>
      <b/>
      <sz val="11"/>
      <name val="Calibri"/>
      <family val="2"/>
      <scheme val="minor"/>
    </font>
    <font>
      <sz val="11"/>
      <name val="Calibri"/>
      <family val="2"/>
      <scheme val="minor"/>
    </font>
    <font>
      <b/>
      <sz val="12"/>
      <color theme="1"/>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b/>
      <i/>
      <u/>
      <sz val="10"/>
      <color rgb="FFFF0000"/>
      <name val="Calibri"/>
      <family val="2"/>
      <scheme val="minor"/>
    </font>
    <font>
      <sz val="10"/>
      <name val="Calibri"/>
      <family val="2"/>
      <scheme val="minor"/>
    </font>
    <font>
      <b/>
      <i/>
      <u/>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8">
    <xf numFmtId="0" fontId="0" fillId="0" borderId="0" xfId="0"/>
    <xf numFmtId="0" fontId="1" fillId="0" borderId="0" xfId="0" applyFont="1"/>
    <xf numFmtId="0" fontId="2" fillId="0" borderId="0" xfId="0" applyFont="1" applyAlignment="1">
      <alignment vertical="center"/>
    </xf>
    <xf numFmtId="0" fontId="0" fillId="0" borderId="0" xfId="0" applyFont="1"/>
    <xf numFmtId="0" fontId="0" fillId="0" borderId="0" xfId="0" applyFont="1" applyAlignment="1">
      <alignment vertical="center"/>
    </xf>
    <xf numFmtId="0" fontId="1" fillId="0" borderId="0" xfId="0" applyFont="1" applyAlignment="1">
      <alignment vertical="center"/>
    </xf>
    <xf numFmtId="0" fontId="3" fillId="0" borderId="0" xfId="0" applyFont="1"/>
    <xf numFmtId="0" fontId="4" fillId="0" borderId="0" xfId="0" applyFont="1"/>
    <xf numFmtId="0" fontId="5" fillId="0" borderId="0" xfId="0" applyFont="1"/>
    <xf numFmtId="2" fontId="0" fillId="0" borderId="0" xfId="0" applyNumberFormat="1"/>
    <xf numFmtId="164" fontId="0" fillId="0" borderId="0" xfId="0" applyNumberFormat="1"/>
    <xf numFmtId="164" fontId="1" fillId="0" borderId="0" xfId="0" applyNumberFormat="1" applyFont="1"/>
    <xf numFmtId="0" fontId="0" fillId="0" borderId="0" xfId="0" applyFill="1"/>
    <xf numFmtId="0" fontId="0" fillId="0" borderId="0" xfId="0" applyNumberFormat="1"/>
    <xf numFmtId="164" fontId="0" fillId="0" borderId="0" xfId="0" applyNumberFormat="1" applyFont="1"/>
    <xf numFmtId="166" fontId="1" fillId="0" borderId="0" xfId="0" applyNumberFormat="1" applyFont="1"/>
    <xf numFmtId="166" fontId="0" fillId="0" borderId="0" xfId="0" applyNumberFormat="1"/>
    <xf numFmtId="166" fontId="0" fillId="0" borderId="0" xfId="0" applyNumberFormat="1" applyFont="1"/>
    <xf numFmtId="0" fontId="1" fillId="0" borderId="0" xfId="0" applyFont="1" applyFill="1"/>
    <xf numFmtId="0" fontId="6" fillId="0" borderId="0" xfId="0" applyFont="1" applyFill="1"/>
    <xf numFmtId="0" fontId="7" fillId="0" borderId="0" xfId="0" applyFont="1" applyFill="1"/>
    <xf numFmtId="166" fontId="6" fillId="0" borderId="0" xfId="0" applyNumberFormat="1" applyFont="1" applyFill="1"/>
    <xf numFmtId="164" fontId="6" fillId="0" borderId="0" xfId="0" applyNumberFormat="1" applyFont="1" applyFill="1"/>
    <xf numFmtId="1" fontId="5" fillId="0" borderId="0" xfId="0" applyNumberFormat="1" applyFont="1"/>
    <xf numFmtId="0" fontId="1" fillId="0" borderId="0" xfId="0" applyNumberFormat="1" applyFont="1"/>
    <xf numFmtId="0" fontId="0" fillId="0" borderId="0" xfId="0" applyAlignment="1">
      <alignment horizontal="right"/>
    </xf>
    <xf numFmtId="0" fontId="0" fillId="0" borderId="0" xfId="0" applyNumberFormat="1" applyAlignment="1">
      <alignment horizontal="right"/>
    </xf>
    <xf numFmtId="0" fontId="1" fillId="0" borderId="0" xfId="0" applyNumberFormat="1" applyFont="1" applyAlignment="1">
      <alignment horizontal="right"/>
    </xf>
    <xf numFmtId="0" fontId="1" fillId="0" borderId="0" xfId="0" applyFont="1" applyAlignment="1">
      <alignment horizontal="right"/>
    </xf>
    <xf numFmtId="1" fontId="0" fillId="0" borderId="0" xfId="0" applyNumberFormat="1" applyAlignment="1">
      <alignment horizontal="right"/>
    </xf>
    <xf numFmtId="0" fontId="0" fillId="0" borderId="0" xfId="0" applyFont="1" applyAlignment="1">
      <alignment horizontal="right"/>
    </xf>
    <xf numFmtId="1" fontId="0" fillId="0" borderId="0" xfId="0" applyNumberFormat="1" applyFont="1" applyAlignment="1">
      <alignment horizontal="right"/>
    </xf>
    <xf numFmtId="1" fontId="1" fillId="0" borderId="0" xfId="0" applyNumberFormat="1" applyFont="1" applyAlignment="1">
      <alignment horizontal="right"/>
    </xf>
    <xf numFmtId="1" fontId="7" fillId="0" borderId="0" xfId="0" applyNumberFormat="1" applyFont="1" applyFill="1" applyAlignment="1">
      <alignment horizontal="right"/>
    </xf>
    <xf numFmtId="1" fontId="4" fillId="0" borderId="0" xfId="0" applyNumberFormat="1" applyFont="1" applyAlignment="1">
      <alignment horizontal="right"/>
    </xf>
    <xf numFmtId="1" fontId="5" fillId="0" borderId="0" xfId="0" applyNumberFormat="1" applyFont="1" applyAlignment="1">
      <alignment horizontal="right"/>
    </xf>
    <xf numFmtId="1" fontId="3" fillId="0" borderId="0" xfId="0" applyNumberFormat="1" applyFont="1" applyAlignment="1">
      <alignment horizontal="right"/>
    </xf>
    <xf numFmtId="0" fontId="0" fillId="0" borderId="0" xfId="0" applyFont="1" applyAlignment="1"/>
    <xf numFmtId="167" fontId="0" fillId="0" borderId="0" xfId="0" applyNumberFormat="1"/>
    <xf numFmtId="0" fontId="8" fillId="0" borderId="0" xfId="0" applyFont="1"/>
    <xf numFmtId="0" fontId="9" fillId="0" borderId="0" xfId="0" applyFont="1"/>
    <xf numFmtId="167" fontId="9" fillId="0" borderId="0" xfId="0" applyNumberFormat="1" applyFont="1"/>
    <xf numFmtId="164" fontId="9" fillId="0" borderId="0" xfId="0" applyNumberFormat="1" applyFont="1"/>
    <xf numFmtId="0" fontId="10" fillId="0" borderId="0" xfId="0" applyFont="1"/>
    <xf numFmtId="167" fontId="10" fillId="0" borderId="0" xfId="0" applyNumberFormat="1" applyFont="1"/>
    <xf numFmtId="164" fontId="10" fillId="0" borderId="0" xfId="0" applyNumberFormat="1" applyFont="1"/>
    <xf numFmtId="0" fontId="11" fillId="0" borderId="0" xfId="0" applyFont="1"/>
    <xf numFmtId="167" fontId="8" fillId="0" borderId="0" xfId="0" applyNumberFormat="1" applyFont="1"/>
    <xf numFmtId="164" fontId="8" fillId="0" borderId="0" xfId="0" applyNumberFormat="1" applyFont="1"/>
    <xf numFmtId="0" fontId="10" fillId="0" borderId="0" xfId="0" applyFont="1" applyFill="1"/>
    <xf numFmtId="0" fontId="12" fillId="0" borderId="0" xfId="0" applyFont="1" applyFill="1"/>
    <xf numFmtId="167" fontId="12" fillId="0" borderId="0" xfId="0" applyNumberFormat="1" applyFont="1" applyFill="1"/>
    <xf numFmtId="164" fontId="12" fillId="0" borderId="0" xfId="0" applyNumberFormat="1" applyFont="1" applyFill="1"/>
    <xf numFmtId="0" fontId="9" fillId="0" borderId="0" xfId="0" applyFont="1" applyFill="1"/>
    <xf numFmtId="167" fontId="9" fillId="0" borderId="0" xfId="0" applyNumberFormat="1" applyFont="1" applyFill="1"/>
    <xf numFmtId="164" fontId="9" fillId="0" borderId="0" xfId="0" applyNumberFormat="1" applyFont="1" applyFill="1"/>
    <xf numFmtId="0" fontId="8" fillId="0" borderId="0" xfId="0" applyFont="1" applyFill="1"/>
    <xf numFmtId="167" fontId="8" fillId="0" borderId="0" xfId="0" applyNumberFormat="1" applyFont="1" applyFill="1"/>
    <xf numFmtId="164" fontId="8" fillId="0" borderId="0" xfId="0" applyNumberFormat="1" applyFont="1" applyFill="1"/>
    <xf numFmtId="0" fontId="12" fillId="0" borderId="0" xfId="0" applyFont="1"/>
    <xf numFmtId="167" fontId="12" fillId="0" borderId="0" xfId="0" applyNumberFormat="1" applyFont="1"/>
    <xf numFmtId="164" fontId="12" fillId="0" borderId="0" xfId="0" applyNumberFormat="1" applyFont="1"/>
    <xf numFmtId="0" fontId="9" fillId="0" borderId="0" xfId="0" applyNumberFormat="1" applyFont="1"/>
    <xf numFmtId="0" fontId="9" fillId="0" borderId="0" xfId="0" applyFont="1" applyProtection="1"/>
    <xf numFmtId="0" fontId="10" fillId="0" borderId="0" xfId="0" applyFont="1" applyProtection="1"/>
    <xf numFmtId="0" fontId="9" fillId="0" borderId="0" xfId="0" applyFont="1" applyProtection="1">
      <protection locked="0"/>
    </xf>
    <xf numFmtId="0" fontId="8" fillId="0" borderId="0" xfId="0" applyFont="1" applyProtection="1"/>
    <xf numFmtId="167" fontId="9" fillId="0" borderId="0" xfId="0" applyNumberFormat="1" applyFont="1" applyAlignment="1" applyProtection="1"/>
    <xf numFmtId="164" fontId="9" fillId="0" borderId="0" xfId="0" applyNumberFormat="1" applyFont="1" applyProtection="1"/>
    <xf numFmtId="167" fontId="8" fillId="0" borderId="0" xfId="0" applyNumberFormat="1" applyFont="1" applyAlignment="1" applyProtection="1"/>
    <xf numFmtId="164" fontId="8" fillId="0" borderId="0" xfId="0" applyNumberFormat="1" applyFont="1" applyProtection="1"/>
    <xf numFmtId="165" fontId="9" fillId="0" borderId="0" xfId="0" applyNumberFormat="1" applyFont="1" applyProtection="1"/>
    <xf numFmtId="167" fontId="10" fillId="0" borderId="0" xfId="0" applyNumberFormat="1" applyFont="1" applyAlignment="1" applyProtection="1"/>
    <xf numFmtId="164" fontId="10" fillId="0" borderId="0" xfId="0" applyNumberFormat="1" applyFont="1" applyProtection="1"/>
    <xf numFmtId="0" fontId="6" fillId="0" borderId="0" xfId="0" applyFont="1" applyFill="1" applyProtection="1">
      <protection locked="0"/>
    </xf>
    <xf numFmtId="0" fontId="1" fillId="0" borderId="0" xfId="0" applyFont="1" applyProtection="1">
      <protection locked="0"/>
    </xf>
    <xf numFmtId="0" fontId="0" fillId="0" borderId="0" xfId="0" applyProtection="1">
      <protection locked="0"/>
    </xf>
    <xf numFmtId="0" fontId="9" fillId="0" borderId="0" xfId="0" applyFont="1" applyFill="1" applyProtection="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9</xdr:row>
      <xdr:rowOff>95250</xdr:rowOff>
    </xdr:from>
    <xdr:ext cx="184731" cy="264560"/>
    <xdr:sp macro="" textlink="">
      <xdr:nvSpPr>
        <xdr:cNvPr id="3" name="Tekstvak 2"/>
        <xdr:cNvSpPr txBox="1"/>
      </xdr:nvSpPr>
      <xdr:spPr>
        <a:xfrm>
          <a:off x="419100"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9525</xdr:colOff>
      <xdr:row>52</xdr:row>
      <xdr:rowOff>85726</xdr:rowOff>
    </xdr:from>
    <xdr:to>
      <xdr:col>10</xdr:col>
      <xdr:colOff>457200</xdr:colOff>
      <xdr:row>54</xdr:row>
      <xdr:rowOff>161926</xdr:rowOff>
    </xdr:to>
    <xdr:sp macro="" textlink="">
      <xdr:nvSpPr>
        <xdr:cNvPr id="6" name="Tekstvak 5"/>
        <xdr:cNvSpPr txBox="1"/>
      </xdr:nvSpPr>
      <xdr:spPr>
        <a:xfrm>
          <a:off x="9525" y="9096376"/>
          <a:ext cx="6629400" cy="4572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eventuele ruimte voor extra op- en aanmerkingen.</a:t>
          </a:r>
        </a:p>
      </xdr:txBody>
    </xdr:sp>
    <xdr:clientData/>
  </xdr:twoCellAnchor>
  <xdr:twoCellAnchor>
    <xdr:from>
      <xdr:col>0</xdr:col>
      <xdr:colOff>57150</xdr:colOff>
      <xdr:row>0</xdr:row>
      <xdr:rowOff>38100</xdr:rowOff>
    </xdr:from>
    <xdr:to>
      <xdr:col>10</xdr:col>
      <xdr:colOff>495300</xdr:colOff>
      <xdr:row>11</xdr:row>
      <xdr:rowOff>123825</xdr:rowOff>
    </xdr:to>
    <xdr:sp macro="" textlink="">
      <xdr:nvSpPr>
        <xdr:cNvPr id="9" name="Tekstvak 8"/>
        <xdr:cNvSpPr txBox="1"/>
      </xdr:nvSpPr>
      <xdr:spPr>
        <a:xfrm>
          <a:off x="57150" y="38100"/>
          <a:ext cx="6829425" cy="2181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a:t>
          </a:r>
          <a:r>
            <a:rPr lang="nl-NL" sz="1200" i="1"/>
            <a:t>Raalte,</a:t>
          </a:r>
        </a:p>
        <a:p>
          <a:endParaRPr lang="nl-NL" sz="1200" i="1"/>
        </a:p>
        <a:p>
          <a:r>
            <a:rPr lang="nl-NL" sz="1200" i="1"/>
            <a:t>		Hierbij</a:t>
          </a:r>
          <a:r>
            <a:rPr lang="nl-NL" sz="1200" i="1" baseline="0"/>
            <a:t> de uitnodiging voor de eerste ronde om de Henk Valk Trofee.</a:t>
          </a:r>
        </a:p>
        <a:p>
          <a:r>
            <a:rPr lang="nl-NL" sz="1200" i="1" baseline="0"/>
            <a:t>		Men speelt </a:t>
          </a:r>
          <a:r>
            <a:rPr lang="nl-NL" sz="1200" b="1" i="1" baseline="0"/>
            <a:t>twee keer </a:t>
          </a:r>
          <a:r>
            <a:rPr lang="nl-NL" sz="1200" i="1" baseline="0"/>
            <a:t>tegen elkaar en vult dan de kaartjes in die in ons 			biljartcentrum liggen. Na invullen de kaartjes in de kopy bus rechts 			naast de grote kast </a:t>
          </a:r>
          <a:r>
            <a:rPr lang="nl-NL" sz="1200" i="1" baseline="0">
              <a:solidFill>
                <a:schemeClr val="dk1"/>
              </a:solidFill>
              <a:effectLst/>
              <a:latin typeface="+mn-lt"/>
              <a:ea typeface="+mn-ea"/>
              <a:cs typeface="+mn-cs"/>
            </a:rPr>
            <a:t>deponeren </a:t>
          </a:r>
          <a:r>
            <a:rPr lang="nl-NL" sz="1200" i="1" baseline="0"/>
            <a:t>.</a:t>
          </a:r>
        </a:p>
        <a:p>
          <a:r>
            <a:rPr lang="nl-NL" sz="1200" i="1" baseline="0"/>
            <a:t>		Na deze ronde gaan de beste </a:t>
          </a:r>
          <a:r>
            <a:rPr lang="nl-NL" sz="1200" i="1" baseline="0">
              <a:solidFill>
                <a:srgbClr val="FF0000"/>
              </a:solidFill>
            </a:rPr>
            <a:t>16 </a:t>
          </a:r>
          <a:r>
            <a:rPr lang="nl-NL" sz="1200" i="1" baseline="0">
              <a:solidFill>
                <a:sysClr val="windowText" lastClr="000000"/>
              </a:solidFill>
            </a:rPr>
            <a:t>door naar de tweede ronde. Deze ronde 			dient gespeeld te zijn voor zaterdag </a:t>
          </a:r>
          <a:r>
            <a:rPr lang="nl-NL" sz="1200" i="1" baseline="0">
              <a:solidFill>
                <a:srgbClr val="FF0000"/>
              </a:solidFill>
            </a:rPr>
            <a:t>X februari, </a:t>
          </a:r>
          <a:r>
            <a:rPr lang="nl-NL" sz="1200" i="1" baseline="0">
              <a:solidFill>
                <a:sysClr val="windowText" lastClr="000000"/>
              </a:solidFill>
            </a:rPr>
            <a:t>dus vrijdag </a:t>
          </a:r>
          <a:r>
            <a:rPr lang="nl-NL" sz="1200" i="1" baseline="0">
              <a:solidFill>
                <a:srgbClr val="FF0000"/>
              </a:solidFill>
            </a:rPr>
            <a:t>X februari</a:t>
          </a:r>
          <a:r>
            <a:rPr lang="nl-NL" sz="1200" i="1" baseline="0">
              <a:solidFill>
                <a:sysClr val="windowText" lastClr="000000"/>
              </a:solidFill>
            </a:rPr>
            <a:t> is de 		laatste speeldag. Bel elkaar tijdig op en laat het niet op de laatste week aankomen. Hierbij wens ik een ieder sportieve wedstrijden toe.</a:t>
          </a:r>
          <a:endParaRPr lang="nl-NL" sz="1200" i="1" baseline="0">
            <a:solidFill>
              <a:srgbClr val="FF0000"/>
            </a:solidFill>
          </a:endParaRPr>
        </a:p>
        <a:p>
          <a:r>
            <a:rPr lang="nl-NL" sz="1200" i="1" baseline="0">
              <a:solidFill>
                <a:srgbClr val="FF0000"/>
              </a:solidFill>
            </a:rPr>
            <a:t>Naam, telefoonnummer , emailadres.</a:t>
          </a:r>
        </a:p>
      </xdr:txBody>
    </xdr:sp>
    <xdr:clientData/>
  </xdr:twoCellAnchor>
  <xdr:twoCellAnchor>
    <xdr:from>
      <xdr:col>0</xdr:col>
      <xdr:colOff>66675</xdr:colOff>
      <xdr:row>0</xdr:row>
      <xdr:rowOff>47625</xdr:rowOff>
    </xdr:from>
    <xdr:to>
      <xdr:col>0</xdr:col>
      <xdr:colOff>1790700</xdr:colOff>
      <xdr:row>9</xdr:row>
      <xdr:rowOff>19050</xdr:rowOff>
    </xdr:to>
    <xdr:sp macro="" textlink="">
      <xdr:nvSpPr>
        <xdr:cNvPr id="12" name="Tekstvak 11"/>
        <xdr:cNvSpPr txBox="1"/>
      </xdr:nvSpPr>
      <xdr:spPr>
        <a:xfrm>
          <a:off x="66675" y="47625"/>
          <a:ext cx="1724025"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142875</xdr:colOff>
      <xdr:row>0</xdr:row>
      <xdr:rowOff>55789</xdr:rowOff>
    </xdr:from>
    <xdr:to>
      <xdr:col>0</xdr:col>
      <xdr:colOff>1771650</xdr:colOff>
      <xdr:row>8</xdr:row>
      <xdr:rowOff>134710</xdr:rowOff>
    </xdr:to>
    <xdr:pic>
      <xdr:nvPicPr>
        <xdr:cNvPr id="13" name="Afbeelding 12"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5789"/>
          <a:ext cx="1628775" cy="16029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152400</xdr:rowOff>
    </xdr:from>
    <xdr:to>
      <xdr:col>8</xdr:col>
      <xdr:colOff>781050</xdr:colOff>
      <xdr:row>19</xdr:row>
      <xdr:rowOff>95250</xdr:rowOff>
    </xdr:to>
    <xdr:sp macro="" textlink="">
      <xdr:nvSpPr>
        <xdr:cNvPr id="2" name="Tekstvak 1"/>
        <xdr:cNvSpPr txBox="1"/>
      </xdr:nvSpPr>
      <xdr:spPr>
        <a:xfrm>
          <a:off x="38100" y="152400"/>
          <a:ext cx="6057900" cy="3562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		</a:t>
          </a:r>
        </a:p>
        <a:p>
          <a:r>
            <a:rPr lang="nl-NL" sz="1100"/>
            <a:t> </a:t>
          </a:r>
        </a:p>
        <a:p>
          <a:r>
            <a:rPr lang="nl-NL" sz="1100"/>
            <a:t>		</a:t>
          </a:r>
        </a:p>
        <a:p>
          <a:r>
            <a:rPr lang="nl-NL" sz="1100"/>
            <a:t>   			</a:t>
          </a:r>
          <a:r>
            <a:rPr lang="nl-NL" sz="3600"/>
            <a:t>HENK VALK TROFEE</a:t>
          </a:r>
        </a:p>
        <a:p>
          <a:endParaRPr lang="nl-NL" sz="1100"/>
        </a:p>
        <a:p>
          <a:r>
            <a:rPr lang="nl-NL" sz="1100"/>
            <a:t>			Raalte,</a:t>
          </a:r>
        </a:p>
        <a:p>
          <a:endParaRPr lang="nl-NL" sz="1100"/>
        </a:p>
        <a:p>
          <a:endParaRPr lang="nl-NL" sz="1100"/>
        </a:p>
        <a:p>
          <a:pPr marL="0" marR="0" indent="0" defTabSz="914400" eaLnBrk="1" fontAlgn="auto" latinLnBrk="0" hangingPunct="1">
            <a:lnSpc>
              <a:spcPct val="100000"/>
            </a:lnSpc>
            <a:spcBef>
              <a:spcPts val="0"/>
            </a:spcBef>
            <a:spcAft>
              <a:spcPts val="0"/>
            </a:spcAft>
            <a:buClrTx/>
            <a:buSzTx/>
            <a:buFontTx/>
            <a:buNone/>
            <a:tabLst/>
            <a:defRPr/>
          </a:pPr>
          <a:r>
            <a:rPr lang="nl-NL" sz="1200" i="1"/>
            <a:t>Hierbij</a:t>
          </a:r>
          <a:r>
            <a:rPr lang="nl-NL" sz="1200" i="1" baseline="0"/>
            <a:t> de uitnodiging voor de tweede ronde om de Trofee. Men speelt </a:t>
          </a:r>
          <a:r>
            <a:rPr lang="nl-NL" sz="1200" b="1" i="1" baseline="0"/>
            <a:t>twee keer</a:t>
          </a:r>
          <a:r>
            <a:rPr lang="nl-NL" sz="1200" b="0" i="1" baseline="0"/>
            <a:t> tegen elkaar </a:t>
          </a:r>
          <a:r>
            <a:rPr lang="nl-NL" sz="1200" i="1" baseline="0">
              <a:solidFill>
                <a:schemeClr val="dk1"/>
              </a:solidFill>
              <a:effectLst/>
              <a:latin typeface="+mn-lt"/>
              <a:ea typeface="+mn-ea"/>
              <a:cs typeface="+mn-cs"/>
            </a:rPr>
            <a:t>en vult dan de kaartjes in die in ons biljartcentrum liggen. Na invullen de kaartjes in de kopy bus rechts naast de grote kast deponeren .Alle wedstrijden dienen gespeeld te zijn op uiterlijk zaterdag </a:t>
          </a:r>
          <a:r>
            <a:rPr lang="nl-NL" sz="1200" i="1" baseline="0">
              <a:solidFill>
                <a:srgbClr val="FF0000"/>
              </a:solidFill>
              <a:effectLst/>
              <a:latin typeface="+mn-lt"/>
              <a:ea typeface="+mn-ea"/>
              <a:cs typeface="+mn-cs"/>
            </a:rPr>
            <a:t>XX </a:t>
          </a:r>
          <a:r>
            <a:rPr lang="nl-NL" sz="1200" i="1" baseline="0">
              <a:solidFill>
                <a:sysClr val="windowText" lastClr="000000"/>
              </a:solidFill>
              <a:effectLst/>
              <a:latin typeface="+mn-lt"/>
              <a:ea typeface="+mn-ea"/>
              <a:cs typeface="+mn-cs"/>
            </a:rPr>
            <a:t>februari.</a:t>
          </a:r>
          <a:r>
            <a:rPr lang="nl-NL" sz="1200" i="1" baseline="0">
              <a:solidFill>
                <a:schemeClr val="dk1"/>
              </a:solidFill>
              <a:effectLst/>
              <a:latin typeface="+mn-lt"/>
              <a:ea typeface="+mn-ea"/>
              <a:cs typeface="+mn-cs"/>
            </a:rPr>
            <a:t> Na deze ronde gaan de beste 8 spelers op basis van % gemaakte caramboles en punten door naar de finale. Deze zal worden gehouden in het weekend van </a:t>
          </a:r>
          <a:r>
            <a:rPr lang="nl-NL" sz="1200" i="1" baseline="0">
              <a:solidFill>
                <a:srgbClr val="FF0000"/>
              </a:solidFill>
              <a:effectLst/>
              <a:latin typeface="+mn-lt"/>
              <a:ea typeface="+mn-ea"/>
              <a:cs typeface="+mn-cs"/>
            </a:rPr>
            <a:t>1 t/m 3 maart</a:t>
          </a:r>
          <a:r>
            <a:rPr lang="nl-NL" sz="1200" i="1" baseline="0">
              <a:solidFill>
                <a:sysClr val="windowText" lastClr="000000"/>
              </a:solidFill>
              <a:effectLst/>
              <a:latin typeface="+mn-lt"/>
              <a:ea typeface="+mn-ea"/>
              <a:cs typeface="+mn-cs"/>
            </a:rPr>
            <a:t>.</a:t>
          </a:r>
          <a:endParaRPr lang="nl-NL" sz="1200">
            <a:effectLst/>
          </a:endParaRPr>
        </a:p>
        <a:p>
          <a:endParaRPr lang="nl-NL" sz="1100" i="1"/>
        </a:p>
        <a:p>
          <a:endParaRPr lang="nl-NL" sz="1100"/>
        </a:p>
        <a:p>
          <a:endParaRPr lang="nl-NL" sz="1100"/>
        </a:p>
      </xdr:txBody>
    </xdr:sp>
    <xdr:clientData/>
  </xdr:twoCellAnchor>
  <xdr:twoCellAnchor>
    <xdr:from>
      <xdr:col>0</xdr:col>
      <xdr:colOff>104774</xdr:colOff>
      <xdr:row>0</xdr:row>
      <xdr:rowOff>161925</xdr:rowOff>
    </xdr:from>
    <xdr:to>
      <xdr:col>1</xdr:col>
      <xdr:colOff>842962</xdr:colOff>
      <xdr:row>10</xdr:row>
      <xdr:rowOff>19050</xdr:rowOff>
    </xdr:to>
    <xdr:sp macro="" textlink="">
      <xdr:nvSpPr>
        <xdr:cNvPr id="3" name="Tekstvak 2"/>
        <xdr:cNvSpPr txBox="1"/>
      </xdr:nvSpPr>
      <xdr:spPr>
        <a:xfrm>
          <a:off x="209549" y="161925"/>
          <a:ext cx="1933575" cy="17621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0</xdr:col>
      <xdr:colOff>38098</xdr:colOff>
      <xdr:row>0</xdr:row>
      <xdr:rowOff>114301</xdr:rowOff>
    </xdr:from>
    <xdr:to>
      <xdr:col>1</xdr:col>
      <xdr:colOff>1495425</xdr:colOff>
      <xdr:row>10</xdr:row>
      <xdr:rowOff>47625</xdr:rowOff>
    </xdr:to>
    <xdr:pic>
      <xdr:nvPicPr>
        <xdr:cNvPr id="4" name="Afbeelding 3" descr="Raalte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8" y="114301"/>
          <a:ext cx="1685927" cy="183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47624</xdr:colOff>
      <xdr:row>43</xdr:row>
      <xdr:rowOff>76200</xdr:rowOff>
    </xdr:from>
    <xdr:to>
      <xdr:col>8</xdr:col>
      <xdr:colOff>447674</xdr:colOff>
      <xdr:row>47</xdr:row>
      <xdr:rowOff>133350</xdr:rowOff>
    </xdr:to>
    <xdr:sp macro="" textlink="">
      <xdr:nvSpPr>
        <xdr:cNvPr id="5" name="Tekstvak 4"/>
        <xdr:cNvSpPr txBox="1"/>
      </xdr:nvSpPr>
      <xdr:spPr>
        <a:xfrm>
          <a:off x="47624" y="8648700"/>
          <a:ext cx="5715000" cy="8191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l-NL" sz="1200" i="1">
              <a:solidFill>
                <a:schemeClr val="dk1"/>
              </a:solidFill>
              <a:effectLst/>
              <a:latin typeface="+mn-lt"/>
              <a:ea typeface="+mn-ea"/>
              <a:cs typeface="+mn-cs"/>
            </a:rPr>
            <a:t>Hierbij wil ik graag al vast een oproep doen voor een ieder die zich helaas niet heeft geplaatst voor de finale om zich op te geven om een steentje bij te dragen door te komen tellen of schrijven tijdens de finale.</a:t>
          </a:r>
          <a:endParaRPr lang="nl-NL" sz="1200">
            <a:solidFill>
              <a:schemeClr val="dk1"/>
            </a:solidFill>
            <a:effectLst/>
            <a:latin typeface="+mn-lt"/>
            <a:ea typeface="+mn-ea"/>
            <a:cs typeface="+mn-cs"/>
          </a:endParaRPr>
        </a:p>
        <a:p>
          <a:endParaRPr lang="nl-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18</xdr:row>
      <xdr:rowOff>142875</xdr:rowOff>
    </xdr:from>
    <xdr:to>
      <xdr:col>9</xdr:col>
      <xdr:colOff>361950</xdr:colOff>
      <xdr:row>22</xdr:row>
      <xdr:rowOff>38100</xdr:rowOff>
    </xdr:to>
    <xdr:sp macro="" textlink="">
      <xdr:nvSpPr>
        <xdr:cNvPr id="2" name="Tekstvak 1"/>
        <xdr:cNvSpPr txBox="1"/>
      </xdr:nvSpPr>
      <xdr:spPr>
        <a:xfrm>
          <a:off x="266700" y="3571875"/>
          <a:ext cx="66008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Als gevolg van ziekte heeft Henk Scherpenhuizen zich halverwege moeten terugtrekken. Na overleg met Frans de Haan (wedstrijdleider) zijn de partijpunten aan de drie andere deelnemers in de poule gegeven. Moyenne en percentage is berekend over vier partijen ipv zes.</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2"/>
  <sheetViews>
    <sheetView topLeftCell="A10" workbookViewId="0">
      <selection activeCell="J32" sqref="J32"/>
    </sheetView>
  </sheetViews>
  <sheetFormatPr defaultRowHeight="15" x14ac:dyDescent="0.25"/>
  <cols>
    <col min="1" max="1" width="30.7109375" customWidth="1"/>
    <col min="2" max="2" width="3.7109375" customWidth="1"/>
    <col min="3" max="3" width="13.85546875" style="9" customWidth="1"/>
    <col min="4" max="4" width="0.85546875" customWidth="1"/>
    <col min="5" max="5" width="4.28515625" customWidth="1"/>
    <col min="6" max="6" width="1.140625" customWidth="1"/>
    <col min="7" max="7" width="1" customWidth="1"/>
    <col min="8" max="8" width="30.7109375" customWidth="1"/>
    <col min="9" max="9" width="4" customWidth="1"/>
    <col min="10" max="10" width="13" customWidth="1"/>
  </cols>
  <sheetData>
    <row r="2" spans="1:6" x14ac:dyDescent="0.25">
      <c r="A2" s="1"/>
      <c r="F2" s="1"/>
    </row>
    <row r="7" spans="1:6" x14ac:dyDescent="0.25">
      <c r="D7" t="s">
        <v>30</v>
      </c>
    </row>
    <row r="8" spans="1:6" x14ac:dyDescent="0.25">
      <c r="A8" s="1"/>
      <c r="F8" s="1"/>
    </row>
    <row r="10" spans="1:6" x14ac:dyDescent="0.25">
      <c r="A10" s="2"/>
    </row>
    <row r="11" spans="1:6" x14ac:dyDescent="0.25">
      <c r="A11" s="2"/>
      <c r="F11" s="1"/>
    </row>
    <row r="12" spans="1:6" x14ac:dyDescent="0.25">
      <c r="A12" s="2"/>
    </row>
    <row r="13" spans="1:6" ht="2.25" customHeight="1" x14ac:dyDescent="0.25"/>
    <row r="14" spans="1:6" ht="1.5" customHeight="1" x14ac:dyDescent="0.25">
      <c r="A14" s="2"/>
      <c r="F14" s="1"/>
    </row>
    <row r="15" spans="1:6" ht="0.75" customHeight="1" x14ac:dyDescent="0.25">
      <c r="A15" s="2"/>
    </row>
    <row r="16" spans="1:6" ht="3" hidden="1" customHeight="1" x14ac:dyDescent="0.25"/>
    <row r="17" spans="1:10" hidden="1" x14ac:dyDescent="0.25"/>
    <row r="18" spans="1:10" x14ac:dyDescent="0.25">
      <c r="A18" s="1" t="s">
        <v>0</v>
      </c>
      <c r="H18" s="1" t="s">
        <v>7</v>
      </c>
    </row>
    <row r="19" spans="1:10" s="30" customFormat="1" x14ac:dyDescent="0.25">
      <c r="A19" s="37" t="s">
        <v>44</v>
      </c>
      <c r="B19" s="37">
        <v>23</v>
      </c>
      <c r="C19" s="31">
        <v>354483</v>
      </c>
      <c r="H19" s="37" t="s">
        <v>58</v>
      </c>
      <c r="I19" s="37">
        <v>26</v>
      </c>
      <c r="J19" s="31">
        <v>358915</v>
      </c>
    </row>
    <row r="20" spans="1:10" x14ac:dyDescent="0.25">
      <c r="A20" t="s">
        <v>45</v>
      </c>
      <c r="B20">
        <v>19</v>
      </c>
      <c r="C20" s="29" t="s">
        <v>46</v>
      </c>
      <c r="H20" t="s">
        <v>59</v>
      </c>
      <c r="I20">
        <v>19</v>
      </c>
      <c r="J20" s="29">
        <v>352034</v>
      </c>
    </row>
    <row r="21" spans="1:10" x14ac:dyDescent="0.25">
      <c r="A21" t="s">
        <v>47</v>
      </c>
      <c r="B21">
        <v>19</v>
      </c>
      <c r="C21" s="29">
        <v>351335</v>
      </c>
      <c r="H21" t="s">
        <v>60</v>
      </c>
      <c r="I21">
        <v>18</v>
      </c>
      <c r="J21" s="29" t="s">
        <v>61</v>
      </c>
    </row>
    <row r="22" spans="1:10" x14ac:dyDescent="0.25">
      <c r="A22" t="s">
        <v>48</v>
      </c>
      <c r="B22">
        <v>12</v>
      </c>
      <c r="C22" s="29">
        <v>352150</v>
      </c>
      <c r="H22" t="s">
        <v>62</v>
      </c>
      <c r="I22">
        <v>12</v>
      </c>
      <c r="J22" s="29">
        <v>352232</v>
      </c>
    </row>
    <row r="23" spans="1:10" x14ac:dyDescent="0.25">
      <c r="A23" s="1" t="s">
        <v>8</v>
      </c>
      <c r="C23" s="29"/>
      <c r="H23" s="1" t="s">
        <v>9</v>
      </c>
      <c r="I23" s="1"/>
      <c r="J23" s="29"/>
    </row>
    <row r="24" spans="1:10" x14ac:dyDescent="0.25">
      <c r="A24" t="s">
        <v>49</v>
      </c>
      <c r="B24">
        <v>23</v>
      </c>
      <c r="C24" s="29">
        <v>360235</v>
      </c>
      <c r="H24" t="s">
        <v>63</v>
      </c>
      <c r="I24">
        <v>23</v>
      </c>
      <c r="J24" s="29">
        <v>358278</v>
      </c>
    </row>
    <row r="25" spans="1:10" x14ac:dyDescent="0.25">
      <c r="A25" t="s">
        <v>50</v>
      </c>
      <c r="B25" s="3">
        <v>19</v>
      </c>
      <c r="C25" s="31">
        <v>395243</v>
      </c>
      <c r="D25" s="3"/>
      <c r="H25" s="4" t="s">
        <v>64</v>
      </c>
      <c r="I25" s="3">
        <v>21</v>
      </c>
      <c r="J25" s="31">
        <v>356044</v>
      </c>
    </row>
    <row r="26" spans="1:10" x14ac:dyDescent="0.25">
      <c r="A26" s="4" t="s">
        <v>51</v>
      </c>
      <c r="B26" s="3">
        <v>17</v>
      </c>
      <c r="C26" s="29">
        <v>354566</v>
      </c>
      <c r="H26" t="s">
        <v>65</v>
      </c>
      <c r="I26" s="3">
        <v>16</v>
      </c>
      <c r="J26" s="29">
        <v>392483</v>
      </c>
    </row>
    <row r="27" spans="1:10" x14ac:dyDescent="0.25">
      <c r="A27" t="s">
        <v>52</v>
      </c>
      <c r="B27" s="3">
        <v>12</v>
      </c>
      <c r="C27" s="29">
        <v>352664</v>
      </c>
      <c r="H27" t="s">
        <v>66</v>
      </c>
      <c r="I27" s="3">
        <v>12</v>
      </c>
      <c r="J27" s="29">
        <v>354461</v>
      </c>
    </row>
    <row r="28" spans="1:10" x14ac:dyDescent="0.25">
      <c r="A28" s="1" t="s">
        <v>10</v>
      </c>
      <c r="C28" s="29"/>
      <c r="H28" s="1" t="s">
        <v>11</v>
      </c>
      <c r="J28" s="29"/>
    </row>
    <row r="29" spans="1:10" x14ac:dyDescent="0.25">
      <c r="A29" t="s">
        <v>53</v>
      </c>
      <c r="B29">
        <v>23</v>
      </c>
      <c r="C29" s="29" t="s">
        <v>30</v>
      </c>
      <c r="H29" t="s">
        <v>67</v>
      </c>
      <c r="I29">
        <v>23</v>
      </c>
      <c r="J29" s="29" t="s">
        <v>68</v>
      </c>
    </row>
    <row r="30" spans="1:10" x14ac:dyDescent="0.25">
      <c r="A30" t="s">
        <v>54</v>
      </c>
      <c r="B30">
        <v>21</v>
      </c>
      <c r="C30" s="29">
        <v>352735</v>
      </c>
      <c r="H30" t="s">
        <v>69</v>
      </c>
      <c r="I30">
        <v>21</v>
      </c>
      <c r="J30" s="29">
        <v>353353</v>
      </c>
    </row>
    <row r="31" spans="1:10" x14ac:dyDescent="0.25">
      <c r="A31" t="s">
        <v>55</v>
      </c>
      <c r="B31" s="3">
        <v>16</v>
      </c>
      <c r="C31" s="31">
        <v>851168</v>
      </c>
      <c r="D31" s="3"/>
      <c r="H31" s="3" t="s">
        <v>70</v>
      </c>
      <c r="I31" s="3">
        <v>16</v>
      </c>
      <c r="J31" s="31">
        <v>358974</v>
      </c>
    </row>
    <row r="32" spans="1:10" x14ac:dyDescent="0.25">
      <c r="A32" t="s">
        <v>56</v>
      </c>
      <c r="B32" s="3">
        <v>13</v>
      </c>
      <c r="C32" s="29" t="s">
        <v>57</v>
      </c>
      <c r="H32" s="3" t="s">
        <v>71</v>
      </c>
      <c r="I32">
        <v>15</v>
      </c>
      <c r="J32" s="29">
        <v>750642</v>
      </c>
    </row>
    <row r="33" spans="1:11" x14ac:dyDescent="0.25">
      <c r="A33" s="1" t="s">
        <v>12</v>
      </c>
      <c r="C33" s="29"/>
      <c r="H33" s="1" t="s">
        <v>13</v>
      </c>
      <c r="J33" s="29"/>
    </row>
    <row r="34" spans="1:11" x14ac:dyDescent="0.25">
      <c r="C34" s="29"/>
      <c r="J34" s="29"/>
    </row>
    <row r="35" spans="1:11" x14ac:dyDescent="0.25">
      <c r="C35" s="29"/>
      <c r="J35" s="29"/>
    </row>
    <row r="36" spans="1:11" x14ac:dyDescent="0.25">
      <c r="C36" s="29"/>
      <c r="J36" s="29"/>
    </row>
    <row r="37" spans="1:11" x14ac:dyDescent="0.25">
      <c r="A37" s="4"/>
      <c r="B37" s="3"/>
      <c r="C37" s="31"/>
      <c r="D37" s="3"/>
      <c r="H37" s="3"/>
      <c r="I37" s="3"/>
      <c r="J37" s="31"/>
    </row>
    <row r="38" spans="1:11" x14ac:dyDescent="0.25">
      <c r="A38" s="1" t="s">
        <v>14</v>
      </c>
      <c r="C38" s="29"/>
      <c r="H38" s="1" t="s">
        <v>15</v>
      </c>
      <c r="J38" s="29"/>
    </row>
    <row r="39" spans="1:11" x14ac:dyDescent="0.25">
      <c r="C39" s="29"/>
      <c r="J39" s="29"/>
    </row>
    <row r="40" spans="1:11" x14ac:dyDescent="0.25">
      <c r="C40" s="29"/>
      <c r="J40" s="29"/>
    </row>
    <row r="41" spans="1:11" x14ac:dyDescent="0.25">
      <c r="C41" s="29"/>
      <c r="J41" s="29"/>
    </row>
    <row r="42" spans="1:11" x14ac:dyDescent="0.25">
      <c r="C42" s="29"/>
      <c r="J42" s="29"/>
    </row>
    <row r="43" spans="1:11" x14ac:dyDescent="0.25">
      <c r="A43" s="5" t="s">
        <v>16</v>
      </c>
      <c r="B43" s="3"/>
      <c r="C43" s="31"/>
      <c r="D43" s="3"/>
      <c r="H43" s="1" t="s">
        <v>17</v>
      </c>
      <c r="I43" s="3"/>
      <c r="J43" s="31"/>
    </row>
    <row r="44" spans="1:11" x14ac:dyDescent="0.25">
      <c r="C44" s="29"/>
      <c r="J44" s="29"/>
    </row>
    <row r="45" spans="1:11" x14ac:dyDescent="0.25">
      <c r="C45" s="29"/>
      <c r="J45" s="29"/>
    </row>
    <row r="46" spans="1:11" x14ac:dyDescent="0.25">
      <c r="A46" s="4"/>
      <c r="B46" s="3"/>
      <c r="C46" s="31"/>
      <c r="D46" s="3"/>
      <c r="E46" s="3"/>
      <c r="F46" s="3"/>
      <c r="G46" s="3"/>
      <c r="H46" s="4"/>
      <c r="I46" s="3"/>
      <c r="J46" s="29"/>
    </row>
    <row r="47" spans="1:11" x14ac:dyDescent="0.25">
      <c r="B47" s="3"/>
      <c r="C47" s="29"/>
      <c r="I47" s="3"/>
      <c r="J47" s="29"/>
    </row>
    <row r="48" spans="1:11" x14ac:dyDescent="0.25">
      <c r="A48" s="1" t="s">
        <v>28</v>
      </c>
      <c r="B48" s="1"/>
      <c r="C48" s="32"/>
      <c r="D48" s="1"/>
      <c r="E48" s="1"/>
      <c r="F48" s="1"/>
      <c r="G48" s="1"/>
      <c r="H48" s="1" t="s">
        <v>29</v>
      </c>
      <c r="I48" s="1"/>
      <c r="J48" s="32"/>
      <c r="K48" s="1"/>
    </row>
    <row r="49" spans="1:10" x14ac:dyDescent="0.25">
      <c r="C49" s="29"/>
      <c r="J49" s="29"/>
    </row>
    <row r="50" spans="1:10" x14ac:dyDescent="0.25">
      <c r="C50" s="29"/>
      <c r="J50" s="29"/>
    </row>
    <row r="51" spans="1:10" x14ac:dyDescent="0.25">
      <c r="A51" s="4"/>
      <c r="B51" s="3"/>
      <c r="C51" s="29"/>
      <c r="J51" s="29"/>
    </row>
    <row r="52" spans="1:10" x14ac:dyDescent="0.25">
      <c r="B52" s="3"/>
      <c r="C52" s="29"/>
      <c r="J52" s="29"/>
    </row>
  </sheetData>
  <pageMargins left="0.23622047244094491" right="0.23622047244094491" top="0.74803149606299213" bottom="0.74803149606299213" header="0.31496062992125984" footer="0.31496062992125984"/>
  <pageSetup paperSize="9" scale="99" fitToWidth="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3"/>
  <sheetViews>
    <sheetView zoomScaleNormal="100" workbookViewId="0">
      <selection activeCell="T116" sqref="T116"/>
    </sheetView>
  </sheetViews>
  <sheetFormatPr defaultRowHeight="12.75" x14ac:dyDescent="0.2"/>
  <cols>
    <col min="1" max="1" width="21.42578125" style="63" customWidth="1"/>
    <col min="2" max="2" width="6.28515625" style="63" customWidth="1"/>
    <col min="3" max="3" width="5.5703125" style="63" customWidth="1"/>
    <col min="4" max="4" width="5.42578125" style="63" customWidth="1"/>
    <col min="5" max="5" width="4.42578125" style="63" customWidth="1"/>
    <col min="6" max="6" width="8.85546875" style="67" customWidth="1"/>
    <col min="7" max="7" width="10.7109375" style="68" customWidth="1"/>
    <col min="8" max="8" width="0.140625" style="63" customWidth="1"/>
    <col min="9" max="9" width="1.7109375" style="63" hidden="1" customWidth="1"/>
    <col min="10" max="10" width="2.42578125" style="63" hidden="1" customWidth="1"/>
    <col min="11" max="11" width="13.28515625" style="63" customWidth="1"/>
    <col min="12" max="12" width="21.42578125" style="63" customWidth="1"/>
    <col min="13" max="13" width="6.28515625" style="63" customWidth="1"/>
    <col min="14" max="14" width="6.42578125" style="63" customWidth="1"/>
    <col min="15" max="15" width="5.5703125" style="63" customWidth="1"/>
    <col min="16" max="16" width="4.5703125" style="63" customWidth="1"/>
    <col min="17" max="17" width="9.140625" style="67"/>
    <col min="18" max="18" width="10.7109375" style="68" customWidth="1"/>
    <col min="19" max="19" width="2.7109375" style="66" customWidth="1"/>
    <col min="20" max="20" width="30.7109375" style="63" customWidth="1"/>
    <col min="21" max="21" width="9.140625" style="63" customWidth="1"/>
    <col min="22" max="22" width="8.7109375" style="63" customWidth="1"/>
    <col min="23" max="23" width="5" style="63" customWidth="1"/>
    <col min="24" max="24" width="5.28515625" style="63" customWidth="1"/>
    <col min="25" max="25" width="6.5703125" style="63" customWidth="1"/>
    <col min="26" max="26" width="9.140625" style="63"/>
    <col min="27" max="27" width="9.140625" style="63" customWidth="1"/>
    <col min="28" max="28" width="5.42578125" style="63" customWidth="1"/>
    <col min="29" max="29" width="5.7109375" style="63" customWidth="1"/>
    <col min="30" max="16384" width="9.140625" style="63"/>
  </cols>
  <sheetData>
    <row r="1" spans="1:18" x14ac:dyDescent="0.2">
      <c r="A1" s="66" t="s">
        <v>0</v>
      </c>
    </row>
    <row r="2" spans="1:18" x14ac:dyDescent="0.2">
      <c r="A2" s="63" t="s">
        <v>18</v>
      </c>
      <c r="B2" s="63" t="s">
        <v>1</v>
      </c>
      <c r="C2" s="63" t="s">
        <v>2</v>
      </c>
      <c r="D2" s="63" t="s">
        <v>3</v>
      </c>
      <c r="E2" s="63" t="s">
        <v>4</v>
      </c>
      <c r="F2" s="67" t="s">
        <v>5</v>
      </c>
      <c r="G2" s="68" t="s">
        <v>6</v>
      </c>
      <c r="L2" s="63" t="s">
        <v>18</v>
      </c>
      <c r="M2" s="63" t="s">
        <v>1</v>
      </c>
      <c r="N2" s="63" t="s">
        <v>2</v>
      </c>
      <c r="O2" s="63" t="s">
        <v>3</v>
      </c>
      <c r="P2" s="63" t="s">
        <v>4</v>
      </c>
      <c r="Q2" s="67" t="s">
        <v>5</v>
      </c>
      <c r="R2" s="68" t="s">
        <v>6</v>
      </c>
    </row>
    <row r="3" spans="1:18" x14ac:dyDescent="0.2">
      <c r="A3" s="64" t="str">
        <f>Blad1!A19</f>
        <v>Henk Valk</v>
      </c>
      <c r="L3" s="64" t="str">
        <f>Blad1!A20</f>
        <v>Jan Slinkman</v>
      </c>
    </row>
    <row r="4" spans="1:18" x14ac:dyDescent="0.2">
      <c r="A4" s="63" t="str">
        <f>Blad1!A20</f>
        <v>Jan Slinkman</v>
      </c>
      <c r="B4" s="63">
        <f>Blad1!B19</f>
        <v>23</v>
      </c>
      <c r="C4" s="65">
        <v>19</v>
      </c>
      <c r="D4" s="65">
        <v>45</v>
      </c>
      <c r="E4" s="65">
        <v>0</v>
      </c>
      <c r="F4" s="67">
        <f t="shared" ref="F4:F10" si="0">C4/D4</f>
        <v>0.42222222222222222</v>
      </c>
      <c r="G4" s="68">
        <f t="shared" ref="G4:G10" si="1">C4/B4</f>
        <v>0.82608695652173914</v>
      </c>
      <c r="L4" s="63" t="str">
        <f>Blad1!A19</f>
        <v>Henk Valk</v>
      </c>
      <c r="M4" s="63">
        <f>Blad1!B20</f>
        <v>19</v>
      </c>
      <c r="N4" s="65">
        <v>19</v>
      </c>
      <c r="O4" s="65">
        <v>45</v>
      </c>
      <c r="P4" s="65">
        <v>2</v>
      </c>
      <c r="Q4" s="67">
        <f t="shared" ref="Q4:Q10" si="2">N4/O4</f>
        <v>0.42222222222222222</v>
      </c>
      <c r="R4" s="68">
        <f t="shared" ref="R4:R10" si="3">N4/M4</f>
        <v>1</v>
      </c>
    </row>
    <row r="5" spans="1:18" x14ac:dyDescent="0.2">
      <c r="A5" s="63" t="str">
        <f>Blad1!A20</f>
        <v>Jan Slinkman</v>
      </c>
      <c r="B5" s="63">
        <f>Blad1!B19</f>
        <v>23</v>
      </c>
      <c r="C5" s="65">
        <v>11</v>
      </c>
      <c r="D5" s="65">
        <v>42</v>
      </c>
      <c r="E5" s="65">
        <v>0</v>
      </c>
      <c r="F5" s="67">
        <f t="shared" si="0"/>
        <v>0.26190476190476192</v>
      </c>
      <c r="G5" s="68">
        <f t="shared" si="1"/>
        <v>0.47826086956521741</v>
      </c>
      <c r="L5" s="63" t="str">
        <f>Blad1!A19</f>
        <v>Henk Valk</v>
      </c>
      <c r="M5" s="63">
        <f>M4</f>
        <v>19</v>
      </c>
      <c r="N5" s="65">
        <v>19</v>
      </c>
      <c r="O5" s="65">
        <v>42</v>
      </c>
      <c r="P5" s="65">
        <v>2</v>
      </c>
      <c r="Q5" s="67">
        <f t="shared" si="2"/>
        <v>0.45238095238095238</v>
      </c>
      <c r="R5" s="68">
        <f t="shared" si="3"/>
        <v>1</v>
      </c>
    </row>
    <row r="6" spans="1:18" x14ac:dyDescent="0.2">
      <c r="A6" s="63" t="str">
        <f>Blad1!A21</f>
        <v>Bernard Kieftenbeld</v>
      </c>
      <c r="B6" s="63">
        <f>Blad1!B19</f>
        <v>23</v>
      </c>
      <c r="C6" s="65">
        <v>23</v>
      </c>
      <c r="D6" s="65">
        <v>52</v>
      </c>
      <c r="E6" s="65">
        <v>2</v>
      </c>
      <c r="F6" s="67">
        <f t="shared" si="0"/>
        <v>0.44230769230769229</v>
      </c>
      <c r="G6" s="68">
        <f t="shared" si="1"/>
        <v>1</v>
      </c>
      <c r="L6" s="63" t="str">
        <f>Blad1!A21</f>
        <v>Bernard Kieftenbeld</v>
      </c>
      <c r="M6" s="63">
        <f>M4</f>
        <v>19</v>
      </c>
      <c r="N6" s="65">
        <v>9</v>
      </c>
      <c r="O6" s="65">
        <v>41</v>
      </c>
      <c r="P6" s="65">
        <v>0</v>
      </c>
      <c r="Q6" s="67">
        <f t="shared" si="2"/>
        <v>0.21951219512195122</v>
      </c>
      <c r="R6" s="68">
        <f t="shared" si="3"/>
        <v>0.47368421052631576</v>
      </c>
    </row>
    <row r="7" spans="1:18" x14ac:dyDescent="0.2">
      <c r="A7" s="63" t="str">
        <f>Blad1!A21</f>
        <v>Bernard Kieftenbeld</v>
      </c>
      <c r="B7" s="63">
        <f>Blad1!B19</f>
        <v>23</v>
      </c>
      <c r="C7" s="65">
        <v>23</v>
      </c>
      <c r="D7" s="65">
        <v>57</v>
      </c>
      <c r="E7" s="65">
        <v>2</v>
      </c>
      <c r="F7" s="67">
        <f t="shared" si="0"/>
        <v>0.40350877192982454</v>
      </c>
      <c r="G7" s="68">
        <f t="shared" si="1"/>
        <v>1</v>
      </c>
      <c r="L7" s="63" t="str">
        <f>Blad1!A21</f>
        <v>Bernard Kieftenbeld</v>
      </c>
      <c r="M7" s="63">
        <f>M4</f>
        <v>19</v>
      </c>
      <c r="N7" s="65">
        <v>19</v>
      </c>
      <c r="O7" s="65">
        <v>33</v>
      </c>
      <c r="P7" s="65">
        <v>2</v>
      </c>
      <c r="Q7" s="67">
        <f t="shared" si="2"/>
        <v>0.5757575757575758</v>
      </c>
      <c r="R7" s="68">
        <f t="shared" si="3"/>
        <v>1</v>
      </c>
    </row>
    <row r="8" spans="1:18" x14ac:dyDescent="0.2">
      <c r="A8" s="63" t="str">
        <f>Blad1!A22</f>
        <v>Gerard Bloemenkamp</v>
      </c>
      <c r="B8" s="63">
        <f>Blad1!B19</f>
        <v>23</v>
      </c>
      <c r="C8" s="65">
        <v>23</v>
      </c>
      <c r="D8" s="65">
        <v>46</v>
      </c>
      <c r="E8" s="65">
        <v>2</v>
      </c>
      <c r="F8" s="67">
        <f t="shared" si="0"/>
        <v>0.5</v>
      </c>
      <c r="G8" s="68">
        <f t="shared" si="1"/>
        <v>1</v>
      </c>
      <c r="L8" s="63" t="str">
        <f>Blad1!A22</f>
        <v>Gerard Bloemenkamp</v>
      </c>
      <c r="M8" s="63">
        <f>M4</f>
        <v>19</v>
      </c>
      <c r="N8" s="65">
        <v>16</v>
      </c>
      <c r="O8" s="65">
        <v>47</v>
      </c>
      <c r="P8" s="65">
        <v>0</v>
      </c>
      <c r="Q8" s="67">
        <f t="shared" si="2"/>
        <v>0.34042553191489361</v>
      </c>
      <c r="R8" s="68">
        <f t="shared" si="3"/>
        <v>0.84210526315789469</v>
      </c>
    </row>
    <row r="9" spans="1:18" x14ac:dyDescent="0.2">
      <c r="A9" s="63" t="str">
        <f>Blad1!A22</f>
        <v>Gerard Bloemenkamp</v>
      </c>
      <c r="B9" s="63">
        <f>Blad1!B19</f>
        <v>23</v>
      </c>
      <c r="C9" s="65">
        <v>23</v>
      </c>
      <c r="D9" s="65">
        <v>43</v>
      </c>
      <c r="E9" s="65">
        <v>2</v>
      </c>
      <c r="F9" s="67">
        <f t="shared" si="0"/>
        <v>0.53488372093023251</v>
      </c>
      <c r="G9" s="68">
        <f t="shared" si="1"/>
        <v>1</v>
      </c>
      <c r="L9" s="63" t="str">
        <f>Blad1!A22</f>
        <v>Gerard Bloemenkamp</v>
      </c>
      <c r="M9" s="63">
        <f>M4</f>
        <v>19</v>
      </c>
      <c r="N9" s="65">
        <v>19</v>
      </c>
      <c r="O9" s="65">
        <v>45</v>
      </c>
      <c r="P9" s="65">
        <v>2</v>
      </c>
      <c r="Q9" s="67">
        <f t="shared" si="2"/>
        <v>0.42222222222222222</v>
      </c>
      <c r="R9" s="68">
        <f t="shared" si="3"/>
        <v>1</v>
      </c>
    </row>
    <row r="10" spans="1:18" x14ac:dyDescent="0.2">
      <c r="B10" s="66">
        <f>SUM(B4:B9)</f>
        <v>138</v>
      </c>
      <c r="C10" s="66">
        <f>SUM(C4:C9)</f>
        <v>122</v>
      </c>
      <c r="D10" s="66">
        <f>SUM(D4:D9)</f>
        <v>285</v>
      </c>
      <c r="E10" s="66">
        <f>SUM(E4:E9)</f>
        <v>8</v>
      </c>
      <c r="F10" s="69">
        <f t="shared" si="0"/>
        <v>0.42807017543859649</v>
      </c>
      <c r="G10" s="70">
        <f t="shared" si="1"/>
        <v>0.88405797101449279</v>
      </c>
      <c r="M10" s="66">
        <f>SUM(M4:M9)</f>
        <v>114</v>
      </c>
      <c r="N10" s="66">
        <f>SUM(N4:N9)</f>
        <v>101</v>
      </c>
      <c r="O10" s="66">
        <f>SUM(O4:O9)</f>
        <v>253</v>
      </c>
      <c r="P10" s="66">
        <f>SUM(P4:P9)</f>
        <v>8</v>
      </c>
      <c r="Q10" s="69">
        <f t="shared" si="2"/>
        <v>0.39920948616600793</v>
      </c>
      <c r="R10" s="70">
        <f t="shared" si="3"/>
        <v>0.88596491228070173</v>
      </c>
    </row>
    <row r="12" spans="1:18" x14ac:dyDescent="0.2">
      <c r="A12" s="64" t="str">
        <f>Blad1!A21</f>
        <v>Bernard Kieftenbeld</v>
      </c>
      <c r="L12" s="64" t="str">
        <f>Blad1!A22</f>
        <v>Gerard Bloemenkamp</v>
      </c>
    </row>
    <row r="13" spans="1:18" x14ac:dyDescent="0.2">
      <c r="A13" s="63" t="str">
        <f>Blad1!A19</f>
        <v>Henk Valk</v>
      </c>
      <c r="B13" s="63">
        <f>Blad1!B21</f>
        <v>19</v>
      </c>
      <c r="C13" s="65">
        <v>17</v>
      </c>
      <c r="D13" s="65">
        <v>52</v>
      </c>
      <c r="E13" s="65">
        <v>0</v>
      </c>
      <c r="F13" s="67">
        <f t="shared" ref="F13:F19" si="4">C13/D13</f>
        <v>0.32692307692307693</v>
      </c>
      <c r="G13" s="68">
        <f t="shared" ref="G13:G19" si="5">C13/B13</f>
        <v>0.89473684210526316</v>
      </c>
      <c r="L13" s="63" t="str">
        <f>Blad1!A19</f>
        <v>Henk Valk</v>
      </c>
      <c r="M13" s="63">
        <f>Blad1!B22</f>
        <v>12</v>
      </c>
      <c r="N13" s="65">
        <v>10</v>
      </c>
      <c r="O13" s="65">
        <v>46</v>
      </c>
      <c r="P13" s="65">
        <v>0</v>
      </c>
      <c r="Q13" s="67">
        <f t="shared" ref="Q13:Q19" si="6">N13/O13</f>
        <v>0.21739130434782608</v>
      </c>
      <c r="R13" s="68">
        <f t="shared" ref="R13:R19" si="7">N13/M13</f>
        <v>0.83333333333333337</v>
      </c>
    </row>
    <row r="14" spans="1:18" x14ac:dyDescent="0.2">
      <c r="A14" s="63" t="str">
        <f>Blad1!A19</f>
        <v>Henk Valk</v>
      </c>
      <c r="B14" s="63">
        <f>B13</f>
        <v>19</v>
      </c>
      <c r="C14" s="65">
        <v>14</v>
      </c>
      <c r="D14" s="65">
        <v>57</v>
      </c>
      <c r="E14" s="65">
        <v>0</v>
      </c>
      <c r="F14" s="67">
        <f t="shared" si="4"/>
        <v>0.24561403508771928</v>
      </c>
      <c r="G14" s="68">
        <f t="shared" si="5"/>
        <v>0.73684210526315785</v>
      </c>
      <c r="L14" s="63" t="str">
        <f>Blad1!A19</f>
        <v>Henk Valk</v>
      </c>
      <c r="M14" s="63">
        <f>M13</f>
        <v>12</v>
      </c>
      <c r="N14" s="65">
        <v>3</v>
      </c>
      <c r="O14" s="65">
        <v>43</v>
      </c>
      <c r="P14" s="65">
        <v>0</v>
      </c>
      <c r="Q14" s="67">
        <f t="shared" si="6"/>
        <v>6.9767441860465115E-2</v>
      </c>
      <c r="R14" s="68">
        <f t="shared" si="7"/>
        <v>0.25</v>
      </c>
    </row>
    <row r="15" spans="1:18" x14ac:dyDescent="0.2">
      <c r="A15" s="63" t="str">
        <f>Blad1!A20</f>
        <v>Jan Slinkman</v>
      </c>
      <c r="B15" s="63">
        <f>B13</f>
        <v>19</v>
      </c>
      <c r="C15" s="65">
        <v>19</v>
      </c>
      <c r="D15" s="65">
        <v>41</v>
      </c>
      <c r="E15" s="65">
        <v>2</v>
      </c>
      <c r="F15" s="67">
        <f t="shared" si="4"/>
        <v>0.46341463414634149</v>
      </c>
      <c r="G15" s="68">
        <f t="shared" si="5"/>
        <v>1</v>
      </c>
      <c r="L15" s="63" t="str">
        <f>Blad1!A20</f>
        <v>Jan Slinkman</v>
      </c>
      <c r="M15" s="63">
        <f>M13</f>
        <v>12</v>
      </c>
      <c r="N15" s="65">
        <v>12</v>
      </c>
      <c r="O15" s="65">
        <v>47</v>
      </c>
      <c r="P15" s="65">
        <v>2</v>
      </c>
      <c r="Q15" s="67">
        <f t="shared" si="6"/>
        <v>0.25531914893617019</v>
      </c>
      <c r="R15" s="68">
        <f t="shared" si="7"/>
        <v>1</v>
      </c>
    </row>
    <row r="16" spans="1:18" x14ac:dyDescent="0.2">
      <c r="A16" s="63" t="str">
        <f>Blad1!A20</f>
        <v>Jan Slinkman</v>
      </c>
      <c r="B16" s="63">
        <f>B13</f>
        <v>19</v>
      </c>
      <c r="C16" s="65">
        <v>12</v>
      </c>
      <c r="D16" s="65">
        <v>33</v>
      </c>
      <c r="E16" s="65">
        <v>0</v>
      </c>
      <c r="F16" s="67">
        <f t="shared" si="4"/>
        <v>0.36363636363636365</v>
      </c>
      <c r="G16" s="68">
        <f t="shared" si="5"/>
        <v>0.63157894736842102</v>
      </c>
      <c r="L16" s="63" t="str">
        <f>Blad1!A20</f>
        <v>Jan Slinkman</v>
      </c>
      <c r="M16" s="63">
        <f>M13</f>
        <v>12</v>
      </c>
      <c r="N16" s="65">
        <v>7</v>
      </c>
      <c r="O16" s="65">
        <v>45</v>
      </c>
      <c r="P16" s="65">
        <v>0</v>
      </c>
      <c r="Q16" s="67">
        <f t="shared" si="6"/>
        <v>0.15555555555555556</v>
      </c>
      <c r="R16" s="68">
        <f t="shared" si="7"/>
        <v>0.58333333333333337</v>
      </c>
    </row>
    <row r="17" spans="1:18" x14ac:dyDescent="0.2">
      <c r="A17" s="63" t="str">
        <f>Blad1!A22</f>
        <v>Gerard Bloemenkamp</v>
      </c>
      <c r="B17" s="63">
        <f>B13</f>
        <v>19</v>
      </c>
      <c r="C17" s="65">
        <v>19</v>
      </c>
      <c r="D17" s="65">
        <v>43</v>
      </c>
      <c r="E17" s="65">
        <v>2</v>
      </c>
      <c r="F17" s="67">
        <f t="shared" si="4"/>
        <v>0.44186046511627908</v>
      </c>
      <c r="G17" s="68">
        <f t="shared" si="5"/>
        <v>1</v>
      </c>
      <c r="L17" s="63" t="str">
        <f>Blad1!A21</f>
        <v>Bernard Kieftenbeld</v>
      </c>
      <c r="M17" s="63">
        <f>M13</f>
        <v>12</v>
      </c>
      <c r="N17" s="65">
        <v>5</v>
      </c>
      <c r="O17" s="65">
        <v>42</v>
      </c>
      <c r="P17" s="65">
        <v>0</v>
      </c>
      <c r="Q17" s="67">
        <f t="shared" si="6"/>
        <v>0.11904761904761904</v>
      </c>
      <c r="R17" s="68">
        <f t="shared" si="7"/>
        <v>0.41666666666666669</v>
      </c>
    </row>
    <row r="18" spans="1:18" x14ac:dyDescent="0.2">
      <c r="A18" s="63" t="str">
        <f>Blad1!A22</f>
        <v>Gerard Bloemenkamp</v>
      </c>
      <c r="B18" s="63">
        <f>B13</f>
        <v>19</v>
      </c>
      <c r="C18" s="65">
        <v>19</v>
      </c>
      <c r="D18" s="65">
        <v>74</v>
      </c>
      <c r="E18" s="65">
        <v>2</v>
      </c>
      <c r="F18" s="67">
        <f t="shared" si="4"/>
        <v>0.25675675675675674</v>
      </c>
      <c r="G18" s="68">
        <f t="shared" si="5"/>
        <v>1</v>
      </c>
      <c r="L18" s="63" t="str">
        <f>Blad1!A21</f>
        <v>Bernard Kieftenbeld</v>
      </c>
      <c r="M18" s="63">
        <f>M13</f>
        <v>12</v>
      </c>
      <c r="N18" s="65">
        <v>10</v>
      </c>
      <c r="O18" s="65">
        <v>74</v>
      </c>
      <c r="P18" s="65">
        <v>0</v>
      </c>
      <c r="Q18" s="67">
        <f t="shared" si="6"/>
        <v>0.13513513513513514</v>
      </c>
      <c r="R18" s="68">
        <f t="shared" si="7"/>
        <v>0.83333333333333337</v>
      </c>
    </row>
    <row r="19" spans="1:18" x14ac:dyDescent="0.2">
      <c r="B19" s="66">
        <f>SUM(B13:B18)</f>
        <v>114</v>
      </c>
      <c r="C19" s="66">
        <f>SUM(C13:C18)</f>
        <v>100</v>
      </c>
      <c r="D19" s="66">
        <f>SUM(D13:D18)</f>
        <v>300</v>
      </c>
      <c r="E19" s="66">
        <f>SUM(E13:E18)</f>
        <v>6</v>
      </c>
      <c r="F19" s="69">
        <f t="shared" si="4"/>
        <v>0.33333333333333331</v>
      </c>
      <c r="G19" s="70">
        <f t="shared" si="5"/>
        <v>0.8771929824561403</v>
      </c>
      <c r="M19" s="66">
        <f>SUM(M13:M18)</f>
        <v>72</v>
      </c>
      <c r="N19" s="66">
        <f>SUM(N13:N18)</f>
        <v>47</v>
      </c>
      <c r="O19" s="66">
        <f>SUM(O13:O18)</f>
        <v>297</v>
      </c>
      <c r="P19" s="66">
        <f>SUM(P13:P18)</f>
        <v>2</v>
      </c>
      <c r="Q19" s="69">
        <f t="shared" si="6"/>
        <v>0.15824915824915825</v>
      </c>
      <c r="R19" s="70">
        <f t="shared" si="7"/>
        <v>0.65277777777777779</v>
      </c>
    </row>
    <row r="20" spans="1:18" x14ac:dyDescent="0.2">
      <c r="A20" s="66"/>
      <c r="F20" s="69"/>
    </row>
    <row r="21" spans="1:18" x14ac:dyDescent="0.2">
      <c r="A21" s="66" t="s">
        <v>22</v>
      </c>
    </row>
    <row r="22" spans="1:18" x14ac:dyDescent="0.2">
      <c r="A22" s="63" t="s">
        <v>18</v>
      </c>
      <c r="B22" s="63" t="s">
        <v>1</v>
      </c>
      <c r="C22" s="63" t="s">
        <v>2</v>
      </c>
      <c r="D22" s="63" t="s">
        <v>3</v>
      </c>
      <c r="E22" s="63" t="s">
        <v>4</v>
      </c>
      <c r="F22" s="67" t="s">
        <v>5</v>
      </c>
      <c r="G22" s="68" t="s">
        <v>6</v>
      </c>
      <c r="L22" s="63" t="s">
        <v>18</v>
      </c>
      <c r="M22" s="63" t="s">
        <v>1</v>
      </c>
      <c r="N22" s="63" t="s">
        <v>2</v>
      </c>
      <c r="O22" s="63" t="s">
        <v>3</v>
      </c>
      <c r="P22" s="63" t="s">
        <v>4</v>
      </c>
      <c r="Q22" s="67" t="s">
        <v>5</v>
      </c>
      <c r="R22" s="68" t="s">
        <v>6</v>
      </c>
    </row>
    <row r="23" spans="1:18" x14ac:dyDescent="0.2">
      <c r="A23" s="64" t="str">
        <f>Blad1!H19</f>
        <v>Martin van Galen</v>
      </c>
      <c r="L23" s="64" t="str">
        <f>A24</f>
        <v>Henk Scherpenhuizen</v>
      </c>
    </row>
    <row r="24" spans="1:18" x14ac:dyDescent="0.2">
      <c r="A24" s="63" t="str">
        <f>Blad1!H20</f>
        <v>Henk Scherpenhuizen</v>
      </c>
      <c r="B24" s="63">
        <f>Blad1!I19</f>
        <v>26</v>
      </c>
      <c r="C24" s="65">
        <v>20</v>
      </c>
      <c r="D24" s="65">
        <v>47</v>
      </c>
      <c r="E24" s="65">
        <v>0</v>
      </c>
      <c r="F24" s="67">
        <f t="shared" ref="F24:F30" si="8">C24/D24</f>
        <v>0.42553191489361702</v>
      </c>
      <c r="G24" s="68">
        <f t="shared" ref="G24:G30" si="9">C24/B24</f>
        <v>0.76923076923076927</v>
      </c>
      <c r="L24" s="63" t="str">
        <f>A23</f>
        <v>Martin van Galen</v>
      </c>
      <c r="M24" s="63">
        <f>Blad1!I20</f>
        <v>19</v>
      </c>
      <c r="N24" s="65">
        <v>19</v>
      </c>
      <c r="O24" s="65">
        <v>47</v>
      </c>
      <c r="P24" s="65">
        <v>2</v>
      </c>
      <c r="Q24" s="67">
        <f t="shared" ref="Q24:Q30" si="10">N24/O24</f>
        <v>0.40425531914893614</v>
      </c>
      <c r="R24" s="68">
        <f t="shared" ref="R24:R30" si="11">N24/M24</f>
        <v>1</v>
      </c>
    </row>
    <row r="25" spans="1:18" x14ac:dyDescent="0.2">
      <c r="A25" s="63" t="str">
        <f>Blad1!H20</f>
        <v>Henk Scherpenhuizen</v>
      </c>
      <c r="B25" s="63">
        <f>B24</f>
        <v>26</v>
      </c>
      <c r="C25" s="65">
        <v>26</v>
      </c>
      <c r="D25" s="65">
        <v>64</v>
      </c>
      <c r="E25" s="65">
        <v>1</v>
      </c>
      <c r="F25" s="67">
        <f t="shared" si="8"/>
        <v>0.40625</v>
      </c>
      <c r="G25" s="68">
        <f t="shared" si="9"/>
        <v>1</v>
      </c>
      <c r="L25" s="63" t="str">
        <f>A23</f>
        <v>Martin van Galen</v>
      </c>
      <c r="M25" s="63">
        <f>M24</f>
        <v>19</v>
      </c>
      <c r="N25" s="65">
        <v>19</v>
      </c>
      <c r="O25" s="65">
        <v>64</v>
      </c>
      <c r="P25" s="65">
        <v>1</v>
      </c>
      <c r="Q25" s="67">
        <f t="shared" si="10"/>
        <v>0.296875</v>
      </c>
      <c r="R25" s="68">
        <f t="shared" si="11"/>
        <v>1</v>
      </c>
    </row>
    <row r="26" spans="1:18" x14ac:dyDescent="0.2">
      <c r="A26" s="63" t="str">
        <f>Blad1!H21</f>
        <v>Harm Heemstra</v>
      </c>
      <c r="B26" s="63">
        <f>B24</f>
        <v>26</v>
      </c>
      <c r="C26" s="65">
        <v>17</v>
      </c>
      <c r="D26" s="65">
        <v>46</v>
      </c>
      <c r="E26" s="65">
        <v>0</v>
      </c>
      <c r="F26" s="67">
        <f t="shared" si="8"/>
        <v>0.36956521739130432</v>
      </c>
      <c r="G26" s="68">
        <f t="shared" si="9"/>
        <v>0.65384615384615385</v>
      </c>
      <c r="L26" s="63" t="str">
        <f>A26</f>
        <v>Harm Heemstra</v>
      </c>
      <c r="M26" s="63">
        <f>M24</f>
        <v>19</v>
      </c>
      <c r="N26" s="65">
        <v>19</v>
      </c>
      <c r="O26" s="65">
        <v>48</v>
      </c>
      <c r="P26" s="65">
        <v>2</v>
      </c>
      <c r="Q26" s="67">
        <f t="shared" si="10"/>
        <v>0.39583333333333331</v>
      </c>
      <c r="R26" s="68">
        <f t="shared" si="11"/>
        <v>1</v>
      </c>
    </row>
    <row r="27" spans="1:18" x14ac:dyDescent="0.2">
      <c r="A27" s="63" t="str">
        <f>Blad1!H21</f>
        <v>Harm Heemstra</v>
      </c>
      <c r="B27" s="63">
        <f>B24</f>
        <v>26</v>
      </c>
      <c r="C27" s="65">
        <v>21</v>
      </c>
      <c r="D27" s="65">
        <v>37</v>
      </c>
      <c r="E27" s="65">
        <v>0</v>
      </c>
      <c r="F27" s="67">
        <f t="shared" si="8"/>
        <v>0.56756756756756754</v>
      </c>
      <c r="G27" s="68">
        <f t="shared" si="9"/>
        <v>0.80769230769230771</v>
      </c>
      <c r="L27" s="63" t="str">
        <f>A26</f>
        <v>Harm Heemstra</v>
      </c>
      <c r="M27" s="63">
        <f>M24</f>
        <v>19</v>
      </c>
      <c r="N27" s="65">
        <v>19</v>
      </c>
      <c r="O27" s="65">
        <v>23</v>
      </c>
      <c r="P27" s="65">
        <v>2</v>
      </c>
      <c r="Q27" s="67">
        <f t="shared" si="10"/>
        <v>0.82608695652173914</v>
      </c>
      <c r="R27" s="68">
        <f t="shared" si="11"/>
        <v>1</v>
      </c>
    </row>
    <row r="28" spans="1:18" x14ac:dyDescent="0.2">
      <c r="A28" s="63" t="str">
        <f>Blad1!H22</f>
        <v>Sander Bezem</v>
      </c>
      <c r="B28" s="63">
        <f>B24</f>
        <v>26</v>
      </c>
      <c r="C28" s="65">
        <v>25</v>
      </c>
      <c r="D28" s="65">
        <v>68</v>
      </c>
      <c r="E28" s="65">
        <v>0</v>
      </c>
      <c r="F28" s="67">
        <f t="shared" si="8"/>
        <v>0.36764705882352944</v>
      </c>
      <c r="G28" s="68">
        <f t="shared" si="9"/>
        <v>0.96153846153846156</v>
      </c>
      <c r="L28" s="63" t="str">
        <f>A28</f>
        <v>Sander Bezem</v>
      </c>
      <c r="M28" s="63">
        <f>M24</f>
        <v>19</v>
      </c>
      <c r="N28" s="65">
        <v>19</v>
      </c>
      <c r="O28" s="65">
        <v>38</v>
      </c>
      <c r="P28" s="65">
        <v>2</v>
      </c>
      <c r="Q28" s="67">
        <f t="shared" si="10"/>
        <v>0.5</v>
      </c>
      <c r="R28" s="68">
        <f t="shared" si="11"/>
        <v>1</v>
      </c>
    </row>
    <row r="29" spans="1:18" x14ac:dyDescent="0.2">
      <c r="A29" s="63" t="str">
        <f>Blad1!H22</f>
        <v>Sander Bezem</v>
      </c>
      <c r="B29" s="63">
        <f>B24</f>
        <v>26</v>
      </c>
      <c r="C29" s="65">
        <v>26</v>
      </c>
      <c r="D29" s="65">
        <v>39</v>
      </c>
      <c r="E29" s="65">
        <v>2</v>
      </c>
      <c r="F29" s="67">
        <f t="shared" si="8"/>
        <v>0.66666666666666663</v>
      </c>
      <c r="G29" s="68">
        <f t="shared" si="9"/>
        <v>1</v>
      </c>
      <c r="L29" s="63" t="str">
        <f>A28</f>
        <v>Sander Bezem</v>
      </c>
      <c r="M29" s="63">
        <f>M24</f>
        <v>19</v>
      </c>
      <c r="N29" s="65">
        <v>19</v>
      </c>
      <c r="O29" s="65">
        <v>58</v>
      </c>
      <c r="P29" s="65">
        <v>2</v>
      </c>
      <c r="Q29" s="67">
        <f t="shared" si="10"/>
        <v>0.32758620689655171</v>
      </c>
      <c r="R29" s="68">
        <f t="shared" si="11"/>
        <v>1</v>
      </c>
    </row>
    <row r="30" spans="1:18" x14ac:dyDescent="0.2">
      <c r="A30" s="66"/>
      <c r="B30" s="66">
        <f>SUM(B24:B29)</f>
        <v>156</v>
      </c>
      <c r="C30" s="66">
        <f>SUM(C24:C29)</f>
        <v>135</v>
      </c>
      <c r="D30" s="66">
        <f>SUM(D24:D29)</f>
        <v>301</v>
      </c>
      <c r="E30" s="66">
        <f>SUM(E24:E29)</f>
        <v>3</v>
      </c>
      <c r="F30" s="69">
        <f t="shared" si="8"/>
        <v>0.44850498338870431</v>
      </c>
      <c r="G30" s="70">
        <f t="shared" si="9"/>
        <v>0.86538461538461542</v>
      </c>
      <c r="L30" s="66"/>
      <c r="M30" s="66">
        <f>SUM(M24:M29)</f>
        <v>114</v>
      </c>
      <c r="N30" s="66">
        <f>SUM(N24:N29)</f>
        <v>114</v>
      </c>
      <c r="O30" s="66">
        <f>SUM(O24:O29)</f>
        <v>278</v>
      </c>
      <c r="P30" s="66">
        <f>SUM(P24:P29)</f>
        <v>11</v>
      </c>
      <c r="Q30" s="69">
        <f t="shared" si="10"/>
        <v>0.41007194244604317</v>
      </c>
      <c r="R30" s="70">
        <f t="shared" si="11"/>
        <v>1</v>
      </c>
    </row>
    <row r="32" spans="1:18" x14ac:dyDescent="0.2">
      <c r="A32" s="64" t="str">
        <f>A26</f>
        <v>Harm Heemstra</v>
      </c>
      <c r="L32" s="64" t="str">
        <f>A28</f>
        <v>Sander Bezem</v>
      </c>
    </row>
    <row r="33" spans="1:29" x14ac:dyDescent="0.2">
      <c r="A33" s="63" t="str">
        <f>A23</f>
        <v>Martin van Galen</v>
      </c>
      <c r="B33" s="63">
        <f>Blad1!I21</f>
        <v>18</v>
      </c>
      <c r="C33" s="65">
        <v>18</v>
      </c>
      <c r="D33" s="65">
        <v>46</v>
      </c>
      <c r="E33" s="65">
        <v>2</v>
      </c>
      <c r="F33" s="67">
        <f t="shared" ref="F33:F39" si="12">C33/D33</f>
        <v>0.39130434782608697</v>
      </c>
      <c r="G33" s="68">
        <f t="shared" ref="G33:G39" si="13">C33/B33</f>
        <v>1</v>
      </c>
      <c r="L33" s="63" t="str">
        <f>A23</f>
        <v>Martin van Galen</v>
      </c>
      <c r="M33" s="63">
        <f>Blad1!I22</f>
        <v>12</v>
      </c>
      <c r="N33" s="65">
        <v>12</v>
      </c>
      <c r="O33" s="65">
        <v>68</v>
      </c>
      <c r="P33" s="65">
        <v>2</v>
      </c>
      <c r="Q33" s="67">
        <f t="shared" ref="Q33:Q39" si="14">N33/O33</f>
        <v>0.17647058823529413</v>
      </c>
      <c r="R33" s="68">
        <f t="shared" ref="R33:R39" si="15">N33/M33</f>
        <v>1</v>
      </c>
    </row>
    <row r="34" spans="1:29" x14ac:dyDescent="0.2">
      <c r="A34" s="63" t="str">
        <f>A23</f>
        <v>Martin van Galen</v>
      </c>
      <c r="B34" s="63">
        <f>B33</f>
        <v>18</v>
      </c>
      <c r="C34" s="65">
        <v>18</v>
      </c>
      <c r="D34" s="65">
        <v>37</v>
      </c>
      <c r="E34" s="65">
        <v>2</v>
      </c>
      <c r="F34" s="67">
        <f t="shared" si="12"/>
        <v>0.48648648648648651</v>
      </c>
      <c r="G34" s="68">
        <f t="shared" si="13"/>
        <v>1</v>
      </c>
      <c r="L34" s="63" t="str">
        <f>A23</f>
        <v>Martin van Galen</v>
      </c>
      <c r="M34" s="63">
        <f>M33</f>
        <v>12</v>
      </c>
      <c r="N34" s="65">
        <v>3</v>
      </c>
      <c r="O34" s="65">
        <v>39</v>
      </c>
      <c r="P34" s="65">
        <v>0</v>
      </c>
      <c r="Q34" s="67">
        <f t="shared" si="14"/>
        <v>7.6923076923076927E-2</v>
      </c>
      <c r="R34" s="68">
        <f t="shared" si="15"/>
        <v>0.25</v>
      </c>
    </row>
    <row r="35" spans="1:29" x14ac:dyDescent="0.2">
      <c r="A35" s="63" t="str">
        <f>A24</f>
        <v>Henk Scherpenhuizen</v>
      </c>
      <c r="B35" s="63">
        <f>B33</f>
        <v>18</v>
      </c>
      <c r="C35" s="65">
        <v>17</v>
      </c>
      <c r="D35" s="65">
        <v>48</v>
      </c>
      <c r="E35" s="65">
        <v>0</v>
      </c>
      <c r="F35" s="67">
        <f t="shared" si="12"/>
        <v>0.35416666666666669</v>
      </c>
      <c r="G35" s="68">
        <f t="shared" si="13"/>
        <v>0.94444444444444442</v>
      </c>
      <c r="L35" s="63" t="str">
        <f>A24</f>
        <v>Henk Scherpenhuizen</v>
      </c>
      <c r="M35" s="63">
        <f>M33</f>
        <v>12</v>
      </c>
      <c r="N35" s="65">
        <v>6</v>
      </c>
      <c r="O35" s="65">
        <v>38</v>
      </c>
      <c r="P35" s="65">
        <v>0</v>
      </c>
      <c r="Q35" s="67">
        <f t="shared" si="14"/>
        <v>0.15789473684210525</v>
      </c>
      <c r="R35" s="68">
        <f t="shared" si="15"/>
        <v>0.5</v>
      </c>
    </row>
    <row r="36" spans="1:29" x14ac:dyDescent="0.2">
      <c r="A36" s="63" t="str">
        <f>A24</f>
        <v>Henk Scherpenhuizen</v>
      </c>
      <c r="B36" s="63">
        <f>B33</f>
        <v>18</v>
      </c>
      <c r="C36" s="65">
        <v>4</v>
      </c>
      <c r="D36" s="65">
        <v>23</v>
      </c>
      <c r="E36" s="65">
        <v>0</v>
      </c>
      <c r="F36" s="67">
        <f t="shared" si="12"/>
        <v>0.17391304347826086</v>
      </c>
      <c r="G36" s="68">
        <f t="shared" si="13"/>
        <v>0.22222222222222221</v>
      </c>
      <c r="L36" s="63" t="str">
        <f>A24</f>
        <v>Henk Scherpenhuizen</v>
      </c>
      <c r="M36" s="63">
        <f>M33</f>
        <v>12</v>
      </c>
      <c r="N36" s="65">
        <v>4</v>
      </c>
      <c r="O36" s="65">
        <v>58</v>
      </c>
      <c r="P36" s="65">
        <v>0</v>
      </c>
      <c r="Q36" s="67">
        <f t="shared" si="14"/>
        <v>6.8965517241379309E-2</v>
      </c>
      <c r="R36" s="68">
        <f t="shared" si="15"/>
        <v>0.33333333333333331</v>
      </c>
    </row>
    <row r="37" spans="1:29" x14ac:dyDescent="0.2">
      <c r="A37" s="63" t="str">
        <f>A28</f>
        <v>Sander Bezem</v>
      </c>
      <c r="B37" s="63">
        <f>B33</f>
        <v>18</v>
      </c>
      <c r="C37" s="65">
        <v>18</v>
      </c>
      <c r="D37" s="65">
        <v>55</v>
      </c>
      <c r="E37" s="65">
        <v>2</v>
      </c>
      <c r="F37" s="67">
        <f t="shared" si="12"/>
        <v>0.32727272727272727</v>
      </c>
      <c r="G37" s="68">
        <f t="shared" si="13"/>
        <v>1</v>
      </c>
      <c r="L37" s="63" t="str">
        <f>A26</f>
        <v>Harm Heemstra</v>
      </c>
      <c r="M37" s="63">
        <f>M33</f>
        <v>12</v>
      </c>
      <c r="N37" s="65">
        <v>5</v>
      </c>
      <c r="O37" s="65">
        <v>55</v>
      </c>
      <c r="P37" s="65">
        <v>0</v>
      </c>
      <c r="Q37" s="67">
        <f t="shared" si="14"/>
        <v>9.0909090909090912E-2</v>
      </c>
      <c r="R37" s="68">
        <f t="shared" si="15"/>
        <v>0.41666666666666669</v>
      </c>
    </row>
    <row r="38" spans="1:29" x14ac:dyDescent="0.2">
      <c r="A38" s="63" t="str">
        <f>A28</f>
        <v>Sander Bezem</v>
      </c>
      <c r="B38" s="63">
        <f>B33</f>
        <v>18</v>
      </c>
      <c r="C38" s="65">
        <v>18</v>
      </c>
      <c r="D38" s="65">
        <v>57</v>
      </c>
      <c r="E38" s="65">
        <v>2</v>
      </c>
      <c r="F38" s="67">
        <f t="shared" si="12"/>
        <v>0.31578947368421051</v>
      </c>
      <c r="G38" s="68">
        <f t="shared" si="13"/>
        <v>1</v>
      </c>
      <c r="L38" s="63" t="str">
        <f>A26</f>
        <v>Harm Heemstra</v>
      </c>
      <c r="M38" s="63">
        <f>M33</f>
        <v>12</v>
      </c>
      <c r="N38" s="65">
        <v>9</v>
      </c>
      <c r="O38" s="65">
        <v>57</v>
      </c>
      <c r="P38" s="65">
        <v>0</v>
      </c>
      <c r="Q38" s="67">
        <f t="shared" si="14"/>
        <v>0.15789473684210525</v>
      </c>
      <c r="R38" s="68">
        <f t="shared" si="15"/>
        <v>0.75</v>
      </c>
    </row>
    <row r="39" spans="1:29" x14ac:dyDescent="0.2">
      <c r="A39" s="66"/>
      <c r="B39" s="66">
        <f>SUM(B33:B38)</f>
        <v>108</v>
      </c>
      <c r="C39" s="66">
        <f>SUM(C33:C38)</f>
        <v>93</v>
      </c>
      <c r="D39" s="66">
        <f>SUM(D33:D38)</f>
        <v>266</v>
      </c>
      <c r="E39" s="66">
        <f>SUM(E33:E38)</f>
        <v>8</v>
      </c>
      <c r="F39" s="69">
        <f t="shared" si="12"/>
        <v>0.34962406015037595</v>
      </c>
      <c r="G39" s="70">
        <f t="shared" si="13"/>
        <v>0.86111111111111116</v>
      </c>
      <c r="L39" s="66"/>
      <c r="M39" s="66">
        <f>SUM(M33:M38)</f>
        <v>72</v>
      </c>
      <c r="N39" s="66">
        <f>SUM(N33:N38)</f>
        <v>39</v>
      </c>
      <c r="O39" s="66">
        <f>SUM(O33:O38)</f>
        <v>315</v>
      </c>
      <c r="P39" s="66">
        <f>SUM(P33:P38)</f>
        <v>2</v>
      </c>
      <c r="Q39" s="69">
        <f t="shared" si="14"/>
        <v>0.12380952380952381</v>
      </c>
      <c r="R39" s="70">
        <f t="shared" si="15"/>
        <v>0.54166666666666663</v>
      </c>
    </row>
    <row r="40" spans="1:29" x14ac:dyDescent="0.2">
      <c r="A40" s="66" t="s">
        <v>23</v>
      </c>
    </row>
    <row r="41" spans="1:29" x14ac:dyDescent="0.2">
      <c r="A41" s="63" t="s">
        <v>18</v>
      </c>
      <c r="B41" s="63" t="s">
        <v>1</v>
      </c>
      <c r="C41" s="63" t="s">
        <v>2</v>
      </c>
      <c r="D41" s="63" t="s">
        <v>3</v>
      </c>
      <c r="E41" s="63" t="s">
        <v>4</v>
      </c>
      <c r="F41" s="67" t="s">
        <v>5</v>
      </c>
      <c r="G41" s="68" t="s">
        <v>6</v>
      </c>
      <c r="L41" s="63" t="s">
        <v>18</v>
      </c>
      <c r="M41" s="63" t="s">
        <v>1</v>
      </c>
      <c r="N41" s="63" t="s">
        <v>2</v>
      </c>
      <c r="O41" s="63" t="s">
        <v>3</v>
      </c>
      <c r="P41" s="63" t="s">
        <v>4</v>
      </c>
      <c r="Q41" s="67" t="s">
        <v>5</v>
      </c>
      <c r="R41" s="68" t="s">
        <v>6</v>
      </c>
    </row>
    <row r="42" spans="1:29" x14ac:dyDescent="0.2">
      <c r="A42" s="64" t="str">
        <f>Blad1!A24</f>
        <v>Willy Swartjes</v>
      </c>
      <c r="L42" s="64" t="str">
        <f>A43</f>
        <v>Theo Oortwijn</v>
      </c>
    </row>
    <row r="43" spans="1:29" x14ac:dyDescent="0.2">
      <c r="A43" s="63" t="str">
        <f>Blad1!A25</f>
        <v>Theo Oortwijn</v>
      </c>
      <c r="B43" s="63">
        <f>Blad1!B24</f>
        <v>23</v>
      </c>
      <c r="C43" s="65">
        <v>23</v>
      </c>
      <c r="D43" s="65">
        <v>68</v>
      </c>
      <c r="E43" s="65">
        <v>2</v>
      </c>
      <c r="F43" s="67">
        <f t="shared" ref="F43:F49" si="16">C43/D43</f>
        <v>0.33823529411764708</v>
      </c>
      <c r="G43" s="68">
        <f t="shared" ref="G43:G49" si="17">C43/B43</f>
        <v>1</v>
      </c>
      <c r="L43" s="63" t="str">
        <f>A42</f>
        <v>Willy Swartjes</v>
      </c>
      <c r="M43" s="63">
        <f>Blad1!B25</f>
        <v>19</v>
      </c>
      <c r="N43" s="65">
        <v>16</v>
      </c>
      <c r="O43" s="65">
        <v>68</v>
      </c>
      <c r="P43" s="65">
        <v>0</v>
      </c>
      <c r="Q43" s="67">
        <f t="shared" ref="Q43:Q49" si="18">N43/O43</f>
        <v>0.23529411764705882</v>
      </c>
      <c r="R43" s="68">
        <f t="shared" ref="R43:R49" si="19">N43/M43</f>
        <v>0.84210526315789469</v>
      </c>
    </row>
    <row r="44" spans="1:29" x14ac:dyDescent="0.2">
      <c r="A44" s="63" t="str">
        <f>Blad1!A25</f>
        <v>Theo Oortwijn</v>
      </c>
      <c r="B44" s="63">
        <f>B43</f>
        <v>23</v>
      </c>
      <c r="C44" s="65">
        <v>16</v>
      </c>
      <c r="D44" s="65">
        <v>47</v>
      </c>
      <c r="E44" s="65">
        <v>0</v>
      </c>
      <c r="F44" s="67">
        <f t="shared" si="16"/>
        <v>0.34042553191489361</v>
      </c>
      <c r="G44" s="68">
        <f t="shared" si="17"/>
        <v>0.69565217391304346</v>
      </c>
      <c r="L44" s="63" t="str">
        <f>A42</f>
        <v>Willy Swartjes</v>
      </c>
      <c r="M44" s="63">
        <f>M43</f>
        <v>19</v>
      </c>
      <c r="N44" s="65">
        <v>19</v>
      </c>
      <c r="O44" s="65">
        <v>47</v>
      </c>
      <c r="P44" s="65">
        <v>2</v>
      </c>
      <c r="Q44" s="67">
        <f t="shared" si="18"/>
        <v>0.40425531914893614</v>
      </c>
      <c r="R44" s="68">
        <f t="shared" si="19"/>
        <v>1</v>
      </c>
    </row>
    <row r="45" spans="1:29" x14ac:dyDescent="0.2">
      <c r="A45" s="63" t="str">
        <f>Blad1!A26</f>
        <v>Bertus Stegeman</v>
      </c>
      <c r="B45" s="63">
        <f>B43</f>
        <v>23</v>
      </c>
      <c r="C45" s="65">
        <v>10</v>
      </c>
      <c r="D45" s="65">
        <v>53</v>
      </c>
      <c r="E45" s="65">
        <v>0</v>
      </c>
      <c r="F45" s="67">
        <f t="shared" si="16"/>
        <v>0.18867924528301888</v>
      </c>
      <c r="G45" s="68">
        <f t="shared" si="17"/>
        <v>0.43478260869565216</v>
      </c>
      <c r="L45" s="63" t="str">
        <f>A45</f>
        <v>Bertus Stegeman</v>
      </c>
      <c r="M45" s="63">
        <f>M43</f>
        <v>19</v>
      </c>
      <c r="N45" s="65">
        <v>19</v>
      </c>
      <c r="O45" s="65">
        <v>57</v>
      </c>
      <c r="P45" s="65">
        <v>2</v>
      </c>
      <c r="Q45" s="67">
        <f t="shared" si="18"/>
        <v>0.33333333333333331</v>
      </c>
      <c r="R45" s="68">
        <f t="shared" si="19"/>
        <v>1</v>
      </c>
      <c r="AA45" s="71"/>
    </row>
    <row r="46" spans="1:29" x14ac:dyDescent="0.2">
      <c r="A46" s="63" t="str">
        <f>Blad1!A26</f>
        <v>Bertus Stegeman</v>
      </c>
      <c r="B46" s="63">
        <f>B43</f>
        <v>23</v>
      </c>
      <c r="C46" s="65">
        <v>23</v>
      </c>
      <c r="D46" s="65">
        <v>59</v>
      </c>
      <c r="E46" s="65">
        <v>2</v>
      </c>
      <c r="F46" s="67">
        <f t="shared" si="16"/>
        <v>0.38983050847457629</v>
      </c>
      <c r="G46" s="68">
        <f t="shared" si="17"/>
        <v>1</v>
      </c>
      <c r="L46" s="63" t="str">
        <f>A45</f>
        <v>Bertus Stegeman</v>
      </c>
      <c r="M46" s="63">
        <f>M43</f>
        <v>19</v>
      </c>
      <c r="N46" s="65">
        <v>16</v>
      </c>
      <c r="O46" s="65">
        <v>54</v>
      </c>
      <c r="P46" s="65">
        <v>0</v>
      </c>
      <c r="Q46" s="67">
        <f t="shared" si="18"/>
        <v>0.29629629629629628</v>
      </c>
      <c r="R46" s="68">
        <f t="shared" si="19"/>
        <v>0.84210526315789469</v>
      </c>
      <c r="AA46" s="71"/>
    </row>
    <row r="47" spans="1:29" s="66" customFormat="1" x14ac:dyDescent="0.2">
      <c r="A47" s="63" t="str">
        <f>Blad1!A27</f>
        <v>Gerard kloosterman</v>
      </c>
      <c r="B47" s="63">
        <f>B43</f>
        <v>23</v>
      </c>
      <c r="C47" s="65">
        <v>22</v>
      </c>
      <c r="D47" s="65">
        <v>88</v>
      </c>
      <c r="E47" s="65">
        <v>0</v>
      </c>
      <c r="F47" s="67">
        <f t="shared" si="16"/>
        <v>0.25</v>
      </c>
      <c r="G47" s="68">
        <f t="shared" si="17"/>
        <v>0.95652173913043481</v>
      </c>
      <c r="L47" s="63" t="str">
        <f>A47</f>
        <v>Gerard kloosterman</v>
      </c>
      <c r="M47" s="63">
        <f>M43</f>
        <v>19</v>
      </c>
      <c r="N47" s="65">
        <v>19</v>
      </c>
      <c r="O47" s="65">
        <v>58</v>
      </c>
      <c r="P47" s="65">
        <v>2</v>
      </c>
      <c r="Q47" s="67">
        <f t="shared" si="18"/>
        <v>0.32758620689655171</v>
      </c>
      <c r="R47" s="68">
        <f t="shared" si="19"/>
        <v>1</v>
      </c>
      <c r="T47" s="63"/>
      <c r="U47" s="63"/>
      <c r="V47" s="63"/>
      <c r="W47" s="63"/>
      <c r="X47" s="63"/>
      <c r="Y47" s="63"/>
      <c r="Z47" s="63"/>
      <c r="AA47" s="71"/>
      <c r="AB47" s="63"/>
      <c r="AC47" s="63"/>
    </row>
    <row r="48" spans="1:29" x14ac:dyDescent="0.2">
      <c r="A48" s="63" t="str">
        <f>Blad1!A27</f>
        <v>Gerard kloosterman</v>
      </c>
      <c r="B48" s="63">
        <f>B43</f>
        <v>23</v>
      </c>
      <c r="C48" s="65">
        <v>15</v>
      </c>
      <c r="D48" s="65">
        <v>53</v>
      </c>
      <c r="E48" s="65">
        <v>0</v>
      </c>
      <c r="F48" s="67">
        <f t="shared" si="16"/>
        <v>0.28301886792452829</v>
      </c>
      <c r="G48" s="68">
        <f t="shared" si="17"/>
        <v>0.65217391304347827</v>
      </c>
      <c r="L48" s="63" t="str">
        <f>A47</f>
        <v>Gerard kloosterman</v>
      </c>
      <c r="M48" s="63">
        <f>M43</f>
        <v>19</v>
      </c>
      <c r="N48" s="65">
        <v>19</v>
      </c>
      <c r="O48" s="65">
        <v>56</v>
      </c>
      <c r="P48" s="65">
        <v>2</v>
      </c>
      <c r="Q48" s="67">
        <f t="shared" si="18"/>
        <v>0.3392857142857143</v>
      </c>
      <c r="R48" s="68">
        <f t="shared" si="19"/>
        <v>1</v>
      </c>
      <c r="AA48" s="71"/>
    </row>
    <row r="49" spans="1:29" x14ac:dyDescent="0.2">
      <c r="A49" s="66"/>
      <c r="B49" s="66">
        <f>SUM(B43:B48)</f>
        <v>138</v>
      </c>
      <c r="C49" s="66">
        <f>SUM(C43:C48)</f>
        <v>109</v>
      </c>
      <c r="D49" s="66">
        <f>SUM(D43:D48)</f>
        <v>368</v>
      </c>
      <c r="E49" s="66">
        <f>SUM(E43:E48)</f>
        <v>4</v>
      </c>
      <c r="F49" s="69">
        <f t="shared" si="16"/>
        <v>0.29619565217391303</v>
      </c>
      <c r="G49" s="70">
        <f t="shared" si="17"/>
        <v>0.78985507246376807</v>
      </c>
      <c r="L49" s="66"/>
      <c r="M49" s="66">
        <f>SUM(M43:M48)</f>
        <v>114</v>
      </c>
      <c r="N49" s="66">
        <f>SUM(N43:N48)</f>
        <v>108</v>
      </c>
      <c r="O49" s="66">
        <f>SUM(O43:O48)</f>
        <v>340</v>
      </c>
      <c r="P49" s="66">
        <f>SUM(P43:P48)</f>
        <v>8</v>
      </c>
      <c r="Q49" s="69">
        <f t="shared" si="18"/>
        <v>0.31764705882352939</v>
      </c>
      <c r="R49" s="70">
        <f t="shared" si="19"/>
        <v>0.94736842105263153</v>
      </c>
      <c r="AA49" s="71"/>
    </row>
    <row r="50" spans="1:29" x14ac:dyDescent="0.2">
      <c r="AA50" s="71"/>
    </row>
    <row r="51" spans="1:29" x14ac:dyDescent="0.2">
      <c r="A51" s="64" t="str">
        <f>A45</f>
        <v>Bertus Stegeman</v>
      </c>
      <c r="L51" s="64" t="str">
        <f>A47</f>
        <v>Gerard kloosterman</v>
      </c>
      <c r="AA51" s="71"/>
    </row>
    <row r="52" spans="1:29" x14ac:dyDescent="0.2">
      <c r="A52" s="63" t="str">
        <f>A42</f>
        <v>Willy Swartjes</v>
      </c>
      <c r="B52" s="63">
        <f>Blad1!B26</f>
        <v>17</v>
      </c>
      <c r="C52" s="65">
        <v>17</v>
      </c>
      <c r="D52" s="65">
        <v>53</v>
      </c>
      <c r="E52" s="65">
        <v>2</v>
      </c>
      <c r="F52" s="67">
        <f t="shared" ref="F52:F58" si="20">C52/D52</f>
        <v>0.32075471698113206</v>
      </c>
      <c r="G52" s="68">
        <f t="shared" ref="G52:G58" si="21">C52/B52</f>
        <v>1</v>
      </c>
      <c r="L52" s="63" t="str">
        <f>A42</f>
        <v>Willy Swartjes</v>
      </c>
      <c r="M52" s="63">
        <f>Blad1!B27</f>
        <v>12</v>
      </c>
      <c r="N52" s="65">
        <v>12</v>
      </c>
      <c r="O52" s="65">
        <v>88</v>
      </c>
      <c r="P52" s="65">
        <v>2</v>
      </c>
      <c r="Q52" s="67">
        <f t="shared" ref="Q52:Q58" si="22">N52/O52</f>
        <v>0.13636363636363635</v>
      </c>
      <c r="R52" s="68">
        <f t="shared" ref="R52:R58" si="23">N52/M52</f>
        <v>1</v>
      </c>
      <c r="AA52" s="71"/>
    </row>
    <row r="53" spans="1:29" x14ac:dyDescent="0.2">
      <c r="A53" s="63" t="str">
        <f>A42</f>
        <v>Willy Swartjes</v>
      </c>
      <c r="B53" s="63">
        <f>B52</f>
        <v>17</v>
      </c>
      <c r="C53" s="65">
        <v>12</v>
      </c>
      <c r="D53" s="65">
        <v>59</v>
      </c>
      <c r="E53" s="65">
        <v>0</v>
      </c>
      <c r="F53" s="67">
        <f t="shared" si="20"/>
        <v>0.20338983050847459</v>
      </c>
      <c r="G53" s="68">
        <f t="shared" si="21"/>
        <v>0.70588235294117652</v>
      </c>
      <c r="L53" s="63" t="str">
        <f>A42</f>
        <v>Willy Swartjes</v>
      </c>
      <c r="M53" s="63">
        <f>M52</f>
        <v>12</v>
      </c>
      <c r="N53" s="65">
        <v>12</v>
      </c>
      <c r="O53" s="65">
        <v>53</v>
      </c>
      <c r="P53" s="65">
        <v>2</v>
      </c>
      <c r="Q53" s="67">
        <f t="shared" si="22"/>
        <v>0.22641509433962265</v>
      </c>
      <c r="R53" s="68">
        <f t="shared" si="23"/>
        <v>1</v>
      </c>
      <c r="AA53" s="71"/>
    </row>
    <row r="54" spans="1:29" x14ac:dyDescent="0.2">
      <c r="A54" s="63" t="str">
        <f>A43</f>
        <v>Theo Oortwijn</v>
      </c>
      <c r="B54" s="63">
        <f>B52</f>
        <v>17</v>
      </c>
      <c r="C54" s="65">
        <v>11</v>
      </c>
      <c r="D54" s="65">
        <v>57</v>
      </c>
      <c r="E54" s="65">
        <v>0</v>
      </c>
      <c r="F54" s="67">
        <f t="shared" si="20"/>
        <v>0.19298245614035087</v>
      </c>
      <c r="G54" s="68">
        <f t="shared" si="21"/>
        <v>0.6470588235294118</v>
      </c>
      <c r="L54" s="63" t="str">
        <f>A43</f>
        <v>Theo Oortwijn</v>
      </c>
      <c r="M54" s="63">
        <f>M52</f>
        <v>12</v>
      </c>
      <c r="N54" s="65">
        <v>9</v>
      </c>
      <c r="O54" s="65">
        <v>58</v>
      </c>
      <c r="P54" s="65">
        <v>0</v>
      </c>
      <c r="Q54" s="67">
        <f t="shared" si="22"/>
        <v>0.15517241379310345</v>
      </c>
      <c r="R54" s="68">
        <f t="shared" si="23"/>
        <v>0.75</v>
      </c>
      <c r="AA54" s="71"/>
    </row>
    <row r="55" spans="1:29" x14ac:dyDescent="0.2">
      <c r="A55" s="63" t="str">
        <f>A43</f>
        <v>Theo Oortwijn</v>
      </c>
      <c r="B55" s="63">
        <f>B52</f>
        <v>17</v>
      </c>
      <c r="C55" s="65">
        <v>17</v>
      </c>
      <c r="D55" s="65">
        <v>54</v>
      </c>
      <c r="E55" s="65">
        <v>2</v>
      </c>
      <c r="F55" s="67">
        <f t="shared" si="20"/>
        <v>0.31481481481481483</v>
      </c>
      <c r="G55" s="68">
        <f t="shared" si="21"/>
        <v>1</v>
      </c>
      <c r="L55" s="63" t="str">
        <f>A43</f>
        <v>Theo Oortwijn</v>
      </c>
      <c r="M55" s="63">
        <f>M52</f>
        <v>12</v>
      </c>
      <c r="N55" s="65">
        <v>7</v>
      </c>
      <c r="O55" s="65">
        <v>56</v>
      </c>
      <c r="P55" s="65">
        <v>0</v>
      </c>
      <c r="Q55" s="67">
        <f t="shared" si="22"/>
        <v>0.125</v>
      </c>
      <c r="R55" s="68">
        <f t="shared" si="23"/>
        <v>0.58333333333333337</v>
      </c>
      <c r="AA55" s="71"/>
    </row>
    <row r="56" spans="1:29" s="66" customFormat="1" x14ac:dyDescent="0.2">
      <c r="A56" s="63" t="str">
        <f>A47</f>
        <v>Gerard kloosterman</v>
      </c>
      <c r="B56" s="63">
        <f>B52</f>
        <v>17</v>
      </c>
      <c r="C56" s="65">
        <v>17</v>
      </c>
      <c r="D56" s="65">
        <v>49</v>
      </c>
      <c r="E56" s="65">
        <v>2</v>
      </c>
      <c r="F56" s="67">
        <f t="shared" si="20"/>
        <v>0.34693877551020408</v>
      </c>
      <c r="G56" s="68">
        <f t="shared" si="21"/>
        <v>1</v>
      </c>
      <c r="L56" s="63" t="str">
        <f>A45</f>
        <v>Bertus Stegeman</v>
      </c>
      <c r="M56" s="63">
        <f>M52</f>
        <v>12</v>
      </c>
      <c r="N56" s="65">
        <v>9</v>
      </c>
      <c r="O56" s="65">
        <v>49</v>
      </c>
      <c r="P56" s="65">
        <v>0</v>
      </c>
      <c r="Q56" s="67">
        <f t="shared" si="22"/>
        <v>0.18367346938775511</v>
      </c>
      <c r="R56" s="68">
        <f t="shared" si="23"/>
        <v>0.75</v>
      </c>
      <c r="T56" s="63"/>
      <c r="U56" s="63"/>
      <c r="V56" s="63"/>
      <c r="W56" s="63"/>
      <c r="X56" s="63"/>
      <c r="Y56" s="63"/>
      <c r="Z56" s="63"/>
      <c r="AA56" s="63"/>
      <c r="AB56" s="63"/>
      <c r="AC56" s="63"/>
    </row>
    <row r="57" spans="1:29" x14ac:dyDescent="0.2">
      <c r="A57" s="63" t="str">
        <f>A47</f>
        <v>Gerard kloosterman</v>
      </c>
      <c r="B57" s="63">
        <f>B52</f>
        <v>17</v>
      </c>
      <c r="C57" s="65">
        <v>17</v>
      </c>
      <c r="D57" s="65">
        <v>41</v>
      </c>
      <c r="E57" s="65">
        <v>2</v>
      </c>
      <c r="F57" s="67">
        <f t="shared" si="20"/>
        <v>0.41463414634146339</v>
      </c>
      <c r="G57" s="68">
        <f t="shared" si="21"/>
        <v>1</v>
      </c>
      <c r="L57" s="63" t="str">
        <f>A45</f>
        <v>Bertus Stegeman</v>
      </c>
      <c r="M57" s="63">
        <f>M52</f>
        <v>12</v>
      </c>
      <c r="N57" s="65">
        <v>6</v>
      </c>
      <c r="O57" s="65">
        <v>41</v>
      </c>
      <c r="P57" s="65">
        <v>0</v>
      </c>
      <c r="Q57" s="67">
        <f t="shared" si="22"/>
        <v>0.14634146341463414</v>
      </c>
      <c r="R57" s="68">
        <f t="shared" si="23"/>
        <v>0.5</v>
      </c>
    </row>
    <row r="58" spans="1:29" x14ac:dyDescent="0.2">
      <c r="A58" s="66"/>
      <c r="B58" s="66">
        <f>SUM(B52:B57)</f>
        <v>102</v>
      </c>
      <c r="C58" s="66">
        <f>SUM(C52:C57)</f>
        <v>91</v>
      </c>
      <c r="D58" s="66">
        <f>SUM(D52:D57)</f>
        <v>313</v>
      </c>
      <c r="E58" s="66">
        <f>SUM(E52:E57)</f>
        <v>8</v>
      </c>
      <c r="F58" s="69">
        <f t="shared" si="20"/>
        <v>0.29073482428115016</v>
      </c>
      <c r="G58" s="70">
        <f t="shared" si="21"/>
        <v>0.89215686274509809</v>
      </c>
      <c r="L58" s="66"/>
      <c r="M58" s="66">
        <f>SUM(M52:M57)</f>
        <v>72</v>
      </c>
      <c r="N58" s="66">
        <f>SUM(N52:N57)</f>
        <v>55</v>
      </c>
      <c r="O58" s="66">
        <f>SUM(O52:O57)</f>
        <v>345</v>
      </c>
      <c r="P58" s="66">
        <f>SUM(P52:P57)</f>
        <v>4</v>
      </c>
      <c r="Q58" s="69">
        <f t="shared" si="22"/>
        <v>0.15942028985507245</v>
      </c>
      <c r="R58" s="70">
        <f t="shared" si="23"/>
        <v>0.76388888888888884</v>
      </c>
    </row>
    <row r="60" spans="1:29" x14ac:dyDescent="0.2">
      <c r="A60" s="66" t="s">
        <v>9</v>
      </c>
    </row>
    <row r="61" spans="1:29" x14ac:dyDescent="0.2">
      <c r="A61" s="63" t="s">
        <v>18</v>
      </c>
      <c r="B61" s="63" t="s">
        <v>1</v>
      </c>
      <c r="C61" s="63" t="s">
        <v>2</v>
      </c>
      <c r="D61" s="63" t="s">
        <v>3</v>
      </c>
      <c r="E61" s="63" t="s">
        <v>4</v>
      </c>
      <c r="F61" s="67" t="s">
        <v>5</v>
      </c>
      <c r="G61" s="68" t="s">
        <v>6</v>
      </c>
      <c r="L61" s="63" t="s">
        <v>18</v>
      </c>
      <c r="M61" s="63" t="s">
        <v>1</v>
      </c>
      <c r="N61" s="63" t="s">
        <v>2</v>
      </c>
      <c r="O61" s="63" t="s">
        <v>3</v>
      </c>
      <c r="P61" s="63" t="s">
        <v>4</v>
      </c>
      <c r="Q61" s="67" t="s">
        <v>5</v>
      </c>
      <c r="R61" s="68" t="s">
        <v>6</v>
      </c>
    </row>
    <row r="62" spans="1:29" x14ac:dyDescent="0.2">
      <c r="A62" s="64" t="str">
        <f>Blad1!H24</f>
        <v>Teun Gerritsen</v>
      </c>
      <c r="L62" s="64" t="str">
        <f>A63</f>
        <v>Frans de Haan</v>
      </c>
    </row>
    <row r="63" spans="1:29" x14ac:dyDescent="0.2">
      <c r="A63" s="63" t="str">
        <f>Blad1!H25</f>
        <v>Frans de Haan</v>
      </c>
      <c r="B63" s="63">
        <f>Blad1!I24</f>
        <v>23</v>
      </c>
      <c r="C63" s="65">
        <v>19</v>
      </c>
      <c r="D63" s="65">
        <v>43</v>
      </c>
      <c r="E63" s="65">
        <v>0</v>
      </c>
      <c r="F63" s="67">
        <f t="shared" ref="F63:F69" si="24">C63/D63</f>
        <v>0.44186046511627908</v>
      </c>
      <c r="G63" s="68">
        <f t="shared" ref="G63:G69" si="25">C63/B63</f>
        <v>0.82608695652173914</v>
      </c>
      <c r="L63" s="63" t="str">
        <f>A62</f>
        <v>Teun Gerritsen</v>
      </c>
      <c r="M63" s="63">
        <f>Blad1!I25</f>
        <v>21</v>
      </c>
      <c r="N63" s="65">
        <v>21</v>
      </c>
      <c r="O63" s="65">
        <v>43</v>
      </c>
      <c r="P63" s="65">
        <v>2</v>
      </c>
      <c r="Q63" s="67">
        <f>N63/O63</f>
        <v>0.48837209302325579</v>
      </c>
      <c r="R63" s="68">
        <f>N63/M63</f>
        <v>1</v>
      </c>
    </row>
    <row r="64" spans="1:29" x14ac:dyDescent="0.2">
      <c r="A64" s="63" t="str">
        <f>Blad1!H25</f>
        <v>Frans de Haan</v>
      </c>
      <c r="B64" s="63">
        <f>B63</f>
        <v>23</v>
      </c>
      <c r="C64" s="65">
        <v>19</v>
      </c>
      <c r="D64" s="65">
        <v>68</v>
      </c>
      <c r="E64" s="65">
        <v>0</v>
      </c>
      <c r="F64" s="67">
        <f t="shared" si="24"/>
        <v>0.27941176470588236</v>
      </c>
      <c r="G64" s="68">
        <f t="shared" si="25"/>
        <v>0.82608695652173914</v>
      </c>
      <c r="L64" s="63" t="str">
        <f>A62</f>
        <v>Teun Gerritsen</v>
      </c>
      <c r="M64" s="63">
        <f>M63</f>
        <v>21</v>
      </c>
      <c r="N64" s="65">
        <v>21</v>
      </c>
      <c r="O64" s="65">
        <v>68</v>
      </c>
      <c r="P64" s="65">
        <v>2</v>
      </c>
      <c r="Q64" s="67">
        <f t="shared" ref="Q64:Q69" si="26">N64/O64</f>
        <v>0.30882352941176472</v>
      </c>
      <c r="R64" s="68">
        <f t="shared" ref="R64:R69" si="27">N64/M64</f>
        <v>1</v>
      </c>
    </row>
    <row r="65" spans="1:18" s="66" customFormat="1" x14ac:dyDescent="0.2">
      <c r="A65" s="63" t="str">
        <f>Blad1!H26</f>
        <v>Johan Bomhof</v>
      </c>
      <c r="B65" s="63">
        <f>B63</f>
        <v>23</v>
      </c>
      <c r="C65" s="65">
        <v>9</v>
      </c>
      <c r="D65" s="65">
        <v>40</v>
      </c>
      <c r="E65" s="65">
        <v>0</v>
      </c>
      <c r="F65" s="67">
        <f t="shared" si="24"/>
        <v>0.22500000000000001</v>
      </c>
      <c r="G65" s="68">
        <f t="shared" si="25"/>
        <v>0.39130434782608697</v>
      </c>
      <c r="L65" s="63" t="str">
        <f>A65</f>
        <v>Johan Bomhof</v>
      </c>
      <c r="M65" s="63">
        <f>M63</f>
        <v>21</v>
      </c>
      <c r="N65" s="65">
        <v>21</v>
      </c>
      <c r="O65" s="65">
        <v>40</v>
      </c>
      <c r="P65" s="65">
        <v>2</v>
      </c>
      <c r="Q65" s="67">
        <f>N65/O65</f>
        <v>0.52500000000000002</v>
      </c>
      <c r="R65" s="68">
        <f t="shared" si="27"/>
        <v>1</v>
      </c>
    </row>
    <row r="66" spans="1:18" x14ac:dyDescent="0.2">
      <c r="A66" s="63" t="str">
        <f>Blad1!H26</f>
        <v>Johan Bomhof</v>
      </c>
      <c r="B66" s="63">
        <f>B63</f>
        <v>23</v>
      </c>
      <c r="C66" s="65">
        <v>15</v>
      </c>
      <c r="D66" s="65">
        <v>41</v>
      </c>
      <c r="E66" s="65">
        <v>0</v>
      </c>
      <c r="F66" s="67">
        <f t="shared" si="24"/>
        <v>0.36585365853658536</v>
      </c>
      <c r="G66" s="68">
        <f t="shared" si="25"/>
        <v>0.65217391304347827</v>
      </c>
      <c r="L66" s="63" t="str">
        <f>A65</f>
        <v>Johan Bomhof</v>
      </c>
      <c r="M66" s="63">
        <f>M63</f>
        <v>21</v>
      </c>
      <c r="N66" s="65">
        <v>21</v>
      </c>
      <c r="O66" s="65">
        <v>53</v>
      </c>
      <c r="P66" s="65">
        <v>2</v>
      </c>
      <c r="Q66" s="67">
        <f t="shared" si="26"/>
        <v>0.39622641509433965</v>
      </c>
      <c r="R66" s="68">
        <f t="shared" si="27"/>
        <v>1</v>
      </c>
    </row>
    <row r="67" spans="1:18" x14ac:dyDescent="0.2">
      <c r="A67" s="63" t="str">
        <f>Blad1!H27</f>
        <v>Bep Nijenhuis</v>
      </c>
      <c r="B67" s="63">
        <f>B63</f>
        <v>23</v>
      </c>
      <c r="C67" s="65">
        <v>23</v>
      </c>
      <c r="D67" s="65">
        <v>54</v>
      </c>
      <c r="E67" s="65">
        <v>2</v>
      </c>
      <c r="F67" s="67">
        <f t="shared" si="24"/>
        <v>0.42592592592592593</v>
      </c>
      <c r="G67" s="68">
        <f t="shared" si="25"/>
        <v>1</v>
      </c>
      <c r="L67" s="63" t="str">
        <f>A67</f>
        <v>Bep Nijenhuis</v>
      </c>
      <c r="M67" s="63">
        <f>M63</f>
        <v>21</v>
      </c>
      <c r="N67" s="65">
        <v>10</v>
      </c>
      <c r="O67" s="65">
        <v>56</v>
      </c>
      <c r="P67" s="65">
        <v>0</v>
      </c>
      <c r="Q67" s="67">
        <f t="shared" si="26"/>
        <v>0.17857142857142858</v>
      </c>
      <c r="R67" s="68">
        <f t="shared" si="27"/>
        <v>0.47619047619047616</v>
      </c>
    </row>
    <row r="68" spans="1:18" x14ac:dyDescent="0.2">
      <c r="A68" s="63" t="str">
        <f>Blad1!H27</f>
        <v>Bep Nijenhuis</v>
      </c>
      <c r="B68" s="63">
        <f>B63</f>
        <v>23</v>
      </c>
      <c r="C68" s="65">
        <v>23</v>
      </c>
      <c r="D68" s="65">
        <v>40</v>
      </c>
      <c r="E68" s="65">
        <v>2</v>
      </c>
      <c r="F68" s="67">
        <f t="shared" si="24"/>
        <v>0.57499999999999996</v>
      </c>
      <c r="G68" s="68">
        <f t="shared" si="25"/>
        <v>1</v>
      </c>
      <c r="L68" s="63" t="str">
        <f>A67</f>
        <v>Bep Nijenhuis</v>
      </c>
      <c r="M68" s="63">
        <f>M63</f>
        <v>21</v>
      </c>
      <c r="N68" s="65">
        <v>21</v>
      </c>
      <c r="O68" s="65">
        <v>37</v>
      </c>
      <c r="P68" s="65">
        <v>2</v>
      </c>
      <c r="Q68" s="67">
        <f t="shared" si="26"/>
        <v>0.56756756756756754</v>
      </c>
      <c r="R68" s="68">
        <f t="shared" si="27"/>
        <v>1</v>
      </c>
    </row>
    <row r="69" spans="1:18" x14ac:dyDescent="0.2">
      <c r="A69" s="66"/>
      <c r="B69" s="66">
        <f>SUM(B63:B68)</f>
        <v>138</v>
      </c>
      <c r="C69" s="66">
        <f>SUM(C63:C68)</f>
        <v>108</v>
      </c>
      <c r="D69" s="66">
        <f>SUM(D63:D68)</f>
        <v>286</v>
      </c>
      <c r="E69" s="66">
        <f>SUM(E63:E68)</f>
        <v>4</v>
      </c>
      <c r="F69" s="69">
        <f t="shared" si="24"/>
        <v>0.3776223776223776</v>
      </c>
      <c r="G69" s="70">
        <f t="shared" si="25"/>
        <v>0.78260869565217395</v>
      </c>
      <c r="L69" s="66"/>
      <c r="M69" s="66">
        <f>SUM(M63:M68)</f>
        <v>126</v>
      </c>
      <c r="N69" s="66">
        <f>SUM(N63:N68)</f>
        <v>115</v>
      </c>
      <c r="O69" s="66">
        <f>SUM(O63:O68)</f>
        <v>297</v>
      </c>
      <c r="P69" s="66">
        <f>SUM(P63:P68)</f>
        <v>10</v>
      </c>
      <c r="Q69" s="69">
        <f t="shared" si="26"/>
        <v>0.38720538720538722</v>
      </c>
      <c r="R69" s="70">
        <f t="shared" si="27"/>
        <v>0.91269841269841268</v>
      </c>
    </row>
    <row r="71" spans="1:18" x14ac:dyDescent="0.2">
      <c r="A71" s="64" t="str">
        <f>A65</f>
        <v>Johan Bomhof</v>
      </c>
      <c r="L71" s="64" t="str">
        <f>A67</f>
        <v>Bep Nijenhuis</v>
      </c>
    </row>
    <row r="72" spans="1:18" x14ac:dyDescent="0.2">
      <c r="A72" s="63" t="str">
        <f>A62</f>
        <v>Teun Gerritsen</v>
      </c>
      <c r="B72" s="63">
        <f>Blad1!I26</f>
        <v>16</v>
      </c>
      <c r="C72" s="65">
        <v>16</v>
      </c>
      <c r="D72" s="65">
        <v>40</v>
      </c>
      <c r="E72" s="65">
        <v>2</v>
      </c>
      <c r="F72" s="67">
        <f t="shared" ref="F72:F78" si="28">C72/D72</f>
        <v>0.4</v>
      </c>
      <c r="G72" s="68">
        <f t="shared" ref="G72:G78" si="29">C72/B72</f>
        <v>1</v>
      </c>
      <c r="L72" s="63" t="str">
        <f>A62</f>
        <v>Teun Gerritsen</v>
      </c>
      <c r="M72" s="63">
        <f>Blad1!I27</f>
        <v>12</v>
      </c>
      <c r="N72" s="65">
        <v>10</v>
      </c>
      <c r="O72" s="65">
        <v>54</v>
      </c>
      <c r="P72" s="65">
        <v>0</v>
      </c>
      <c r="Q72" s="67">
        <f t="shared" ref="Q72:Q78" si="30">N72/O72</f>
        <v>0.18518518518518517</v>
      </c>
      <c r="R72" s="68">
        <f>N72/M72</f>
        <v>0.83333333333333337</v>
      </c>
    </row>
    <row r="73" spans="1:18" x14ac:dyDescent="0.2">
      <c r="A73" s="63" t="str">
        <f>A62</f>
        <v>Teun Gerritsen</v>
      </c>
      <c r="B73" s="63">
        <f>B72</f>
        <v>16</v>
      </c>
      <c r="C73" s="65">
        <v>16</v>
      </c>
      <c r="D73" s="65">
        <v>41</v>
      </c>
      <c r="E73" s="65">
        <v>2</v>
      </c>
      <c r="F73" s="67">
        <f t="shared" si="28"/>
        <v>0.3902439024390244</v>
      </c>
      <c r="G73" s="68">
        <f t="shared" si="29"/>
        <v>1</v>
      </c>
      <c r="L73" s="63" t="str">
        <f>A62</f>
        <v>Teun Gerritsen</v>
      </c>
      <c r="M73" s="63">
        <f>M72</f>
        <v>12</v>
      </c>
      <c r="N73" s="65">
        <v>5</v>
      </c>
      <c r="O73" s="65">
        <v>40</v>
      </c>
      <c r="P73" s="65">
        <v>0</v>
      </c>
      <c r="Q73" s="67">
        <f t="shared" si="30"/>
        <v>0.125</v>
      </c>
      <c r="R73" s="68">
        <f>N73/M73</f>
        <v>0.41666666666666669</v>
      </c>
    </row>
    <row r="74" spans="1:18" s="66" customFormat="1" x14ac:dyDescent="0.2">
      <c r="A74" s="63" t="str">
        <f>A64</f>
        <v>Frans de Haan</v>
      </c>
      <c r="B74" s="63">
        <f>B72</f>
        <v>16</v>
      </c>
      <c r="C74" s="65">
        <v>10</v>
      </c>
      <c r="D74" s="65">
        <v>40</v>
      </c>
      <c r="E74" s="65">
        <v>0</v>
      </c>
      <c r="F74" s="67">
        <f t="shared" si="28"/>
        <v>0.25</v>
      </c>
      <c r="G74" s="68">
        <f t="shared" si="29"/>
        <v>0.625</v>
      </c>
      <c r="L74" s="63" t="str">
        <f>A63</f>
        <v>Frans de Haan</v>
      </c>
      <c r="M74" s="63">
        <f>M72</f>
        <v>12</v>
      </c>
      <c r="N74" s="65">
        <v>12</v>
      </c>
      <c r="O74" s="65">
        <v>56</v>
      </c>
      <c r="P74" s="65">
        <v>2</v>
      </c>
      <c r="Q74" s="67">
        <f t="shared" si="30"/>
        <v>0.21428571428571427</v>
      </c>
      <c r="R74" s="68">
        <f>N74/M74</f>
        <v>1</v>
      </c>
    </row>
    <row r="75" spans="1:18" x14ac:dyDescent="0.2">
      <c r="A75" s="63" t="str">
        <f>A64</f>
        <v>Frans de Haan</v>
      </c>
      <c r="B75" s="63">
        <f>B72</f>
        <v>16</v>
      </c>
      <c r="C75" s="65">
        <v>10</v>
      </c>
      <c r="D75" s="65">
        <v>53</v>
      </c>
      <c r="E75" s="65">
        <v>0</v>
      </c>
      <c r="F75" s="67">
        <f t="shared" si="28"/>
        <v>0.18867924528301888</v>
      </c>
      <c r="G75" s="68">
        <f t="shared" si="29"/>
        <v>0.625</v>
      </c>
      <c r="L75" s="63" t="str">
        <f>A63</f>
        <v>Frans de Haan</v>
      </c>
      <c r="M75" s="63">
        <f>M72</f>
        <v>12</v>
      </c>
      <c r="N75" s="65">
        <v>11</v>
      </c>
      <c r="O75" s="65">
        <v>37</v>
      </c>
      <c r="P75" s="65">
        <v>0</v>
      </c>
      <c r="Q75" s="67">
        <f t="shared" si="30"/>
        <v>0.29729729729729731</v>
      </c>
      <c r="R75" s="68">
        <f>N75/M75</f>
        <v>0.91666666666666663</v>
      </c>
    </row>
    <row r="76" spans="1:18" x14ac:dyDescent="0.2">
      <c r="A76" s="63" t="str">
        <f>A67</f>
        <v>Bep Nijenhuis</v>
      </c>
      <c r="B76" s="63">
        <f>B72</f>
        <v>16</v>
      </c>
      <c r="C76" s="65">
        <v>13</v>
      </c>
      <c r="D76" s="65">
        <v>50</v>
      </c>
      <c r="E76" s="65">
        <v>0</v>
      </c>
      <c r="F76" s="67">
        <f t="shared" si="28"/>
        <v>0.26</v>
      </c>
      <c r="G76" s="68">
        <f t="shared" si="29"/>
        <v>0.8125</v>
      </c>
      <c r="L76" s="63" t="str">
        <f>A65</f>
        <v>Johan Bomhof</v>
      </c>
      <c r="M76" s="63">
        <f>M72</f>
        <v>12</v>
      </c>
      <c r="N76" s="65">
        <v>12</v>
      </c>
      <c r="O76" s="65">
        <v>50</v>
      </c>
      <c r="P76" s="65">
        <v>2</v>
      </c>
      <c r="Q76" s="67">
        <f t="shared" si="30"/>
        <v>0.24</v>
      </c>
      <c r="R76" s="68">
        <f>N75/M75</f>
        <v>0.91666666666666663</v>
      </c>
    </row>
    <row r="77" spans="1:18" x14ac:dyDescent="0.2">
      <c r="A77" s="63" t="str">
        <f>A67</f>
        <v>Bep Nijenhuis</v>
      </c>
      <c r="B77" s="63">
        <f>B72</f>
        <v>16</v>
      </c>
      <c r="C77" s="65">
        <v>16</v>
      </c>
      <c r="D77" s="65">
        <v>81</v>
      </c>
      <c r="E77" s="65">
        <v>2</v>
      </c>
      <c r="F77" s="67">
        <f t="shared" si="28"/>
        <v>0.19753086419753085</v>
      </c>
      <c r="G77" s="68">
        <f t="shared" si="29"/>
        <v>1</v>
      </c>
      <c r="L77" s="63" t="str">
        <f>A65</f>
        <v>Johan Bomhof</v>
      </c>
      <c r="M77" s="63">
        <f>M72</f>
        <v>12</v>
      </c>
      <c r="N77" s="65">
        <v>9</v>
      </c>
      <c r="O77" s="65">
        <v>51</v>
      </c>
      <c r="P77" s="65">
        <v>0</v>
      </c>
      <c r="Q77" s="67">
        <f t="shared" si="30"/>
        <v>0.17647058823529413</v>
      </c>
      <c r="R77" s="68">
        <f>N76/M76</f>
        <v>1</v>
      </c>
    </row>
    <row r="78" spans="1:18" x14ac:dyDescent="0.2">
      <c r="A78" s="66"/>
      <c r="B78" s="66">
        <f>SUM(B72:B77)</f>
        <v>96</v>
      </c>
      <c r="C78" s="66">
        <f>SUM(C72:C77)</f>
        <v>81</v>
      </c>
      <c r="D78" s="66">
        <f>SUM(D72:D77)</f>
        <v>305</v>
      </c>
      <c r="E78" s="66">
        <f>SUM(E72:E77)</f>
        <v>6</v>
      </c>
      <c r="F78" s="69">
        <f t="shared" si="28"/>
        <v>0.26557377049180325</v>
      </c>
      <c r="G78" s="70">
        <f t="shared" si="29"/>
        <v>0.84375</v>
      </c>
      <c r="L78" s="66"/>
      <c r="M78" s="66">
        <f>SUM(M72:M77)</f>
        <v>72</v>
      </c>
      <c r="N78" s="66">
        <f>SUM(N72:N77)</f>
        <v>59</v>
      </c>
      <c r="O78" s="66">
        <f>SUM(O72:O77)</f>
        <v>288</v>
      </c>
      <c r="P78" s="66">
        <f>SUM(P72:P77)</f>
        <v>4</v>
      </c>
      <c r="Q78" s="69">
        <f t="shared" si="30"/>
        <v>0.2048611111111111</v>
      </c>
      <c r="R78" s="70">
        <f>N78/M78</f>
        <v>0.81944444444444442</v>
      </c>
    </row>
    <row r="79" spans="1:18" x14ac:dyDescent="0.2">
      <c r="A79" s="66" t="s">
        <v>10</v>
      </c>
    </row>
    <row r="80" spans="1:18" x14ac:dyDescent="0.2">
      <c r="A80" s="63" t="s">
        <v>18</v>
      </c>
      <c r="B80" s="63" t="s">
        <v>1</v>
      </c>
      <c r="C80" s="63" t="s">
        <v>2</v>
      </c>
      <c r="D80" s="63" t="s">
        <v>3</v>
      </c>
      <c r="E80" s="63" t="s">
        <v>4</v>
      </c>
      <c r="F80" s="67" t="s">
        <v>5</v>
      </c>
      <c r="G80" s="68" t="s">
        <v>6</v>
      </c>
      <c r="L80" s="63" t="s">
        <v>18</v>
      </c>
      <c r="M80" s="63" t="s">
        <v>1</v>
      </c>
      <c r="N80" s="63" t="s">
        <v>2</v>
      </c>
      <c r="O80" s="63" t="s">
        <v>3</v>
      </c>
      <c r="P80" s="63" t="s">
        <v>4</v>
      </c>
      <c r="Q80" s="67" t="s">
        <v>5</v>
      </c>
      <c r="R80" s="68" t="s">
        <v>6</v>
      </c>
    </row>
    <row r="81" spans="1:18" x14ac:dyDescent="0.2">
      <c r="A81" s="64" t="str">
        <f>Blad1!A29</f>
        <v>Roel Cardol</v>
      </c>
      <c r="L81" s="64" t="str">
        <f>A82</f>
        <v>Henk Nijhuis</v>
      </c>
    </row>
    <row r="82" spans="1:18" x14ac:dyDescent="0.2">
      <c r="A82" s="63" t="str">
        <f>Blad1!A30</f>
        <v>Henk Nijhuis</v>
      </c>
      <c r="B82" s="63">
        <f>Blad1!B29</f>
        <v>23</v>
      </c>
      <c r="C82" s="65">
        <v>15</v>
      </c>
      <c r="D82" s="65">
        <v>41</v>
      </c>
      <c r="E82" s="65">
        <v>0</v>
      </c>
      <c r="F82" s="67">
        <f t="shared" ref="F82:F88" si="31">C82/D82</f>
        <v>0.36585365853658536</v>
      </c>
      <c r="G82" s="68">
        <f t="shared" ref="G82:G88" si="32">C82/B82</f>
        <v>0.65217391304347827</v>
      </c>
      <c r="L82" s="63" t="str">
        <f>A81</f>
        <v>Roel Cardol</v>
      </c>
      <c r="M82" s="63">
        <f>Blad1!B30</f>
        <v>21</v>
      </c>
      <c r="N82" s="65">
        <v>21</v>
      </c>
      <c r="O82" s="65">
        <v>41</v>
      </c>
      <c r="P82" s="65">
        <v>2</v>
      </c>
      <c r="Q82" s="67">
        <f t="shared" ref="Q82:Q88" si="33">N82/O82</f>
        <v>0.51219512195121952</v>
      </c>
      <c r="R82" s="68">
        <f t="shared" ref="R82:R88" si="34">N82/M82</f>
        <v>1</v>
      </c>
    </row>
    <row r="83" spans="1:18" x14ac:dyDescent="0.2">
      <c r="A83" s="63" t="str">
        <f>Blad1!A30</f>
        <v>Henk Nijhuis</v>
      </c>
      <c r="B83" s="63">
        <f>B82</f>
        <v>23</v>
      </c>
      <c r="C83" s="65">
        <v>23</v>
      </c>
      <c r="D83" s="65">
        <v>42</v>
      </c>
      <c r="E83" s="65">
        <v>2</v>
      </c>
      <c r="F83" s="67">
        <f t="shared" si="31"/>
        <v>0.54761904761904767</v>
      </c>
      <c r="G83" s="68">
        <f t="shared" si="32"/>
        <v>1</v>
      </c>
      <c r="L83" s="63" t="str">
        <f>A81</f>
        <v>Roel Cardol</v>
      </c>
      <c r="M83" s="63">
        <f>M82</f>
        <v>21</v>
      </c>
      <c r="N83" s="65">
        <v>12</v>
      </c>
      <c r="O83" s="65">
        <v>42</v>
      </c>
      <c r="P83" s="65">
        <v>0</v>
      </c>
      <c r="Q83" s="67">
        <f t="shared" si="33"/>
        <v>0.2857142857142857</v>
      </c>
      <c r="R83" s="68">
        <f t="shared" si="34"/>
        <v>0.5714285714285714</v>
      </c>
    </row>
    <row r="84" spans="1:18" s="66" customFormat="1" x14ac:dyDescent="0.2">
      <c r="A84" s="63" t="str">
        <f>Blad1!A31</f>
        <v>Gerard Ankersmit</v>
      </c>
      <c r="B84" s="63">
        <f>B82</f>
        <v>23</v>
      </c>
      <c r="C84" s="65">
        <v>23</v>
      </c>
      <c r="D84" s="65">
        <v>42</v>
      </c>
      <c r="E84" s="65">
        <v>2</v>
      </c>
      <c r="F84" s="67">
        <f t="shared" si="31"/>
        <v>0.54761904761904767</v>
      </c>
      <c r="G84" s="68">
        <f t="shared" si="32"/>
        <v>1</v>
      </c>
      <c r="L84" s="63" t="str">
        <f>A84</f>
        <v>Gerard Ankersmit</v>
      </c>
      <c r="M84" s="63">
        <f>M82</f>
        <v>21</v>
      </c>
      <c r="N84" s="65">
        <v>21</v>
      </c>
      <c r="O84" s="65">
        <v>35</v>
      </c>
      <c r="P84" s="65">
        <v>2</v>
      </c>
      <c r="Q84" s="67">
        <f t="shared" si="33"/>
        <v>0.6</v>
      </c>
      <c r="R84" s="68">
        <f t="shared" si="34"/>
        <v>1</v>
      </c>
    </row>
    <row r="85" spans="1:18" x14ac:dyDescent="0.2">
      <c r="A85" s="63" t="str">
        <f>Blad1!A31</f>
        <v>Gerard Ankersmit</v>
      </c>
      <c r="B85" s="63">
        <f>B82</f>
        <v>23</v>
      </c>
      <c r="C85" s="65">
        <v>8</v>
      </c>
      <c r="D85" s="65">
        <v>31</v>
      </c>
      <c r="E85" s="65">
        <v>0</v>
      </c>
      <c r="F85" s="67">
        <f t="shared" si="31"/>
        <v>0.25806451612903225</v>
      </c>
      <c r="G85" s="68">
        <f t="shared" si="32"/>
        <v>0.34782608695652173</v>
      </c>
      <c r="L85" s="63" t="str">
        <f>A84</f>
        <v>Gerard Ankersmit</v>
      </c>
      <c r="M85" s="63">
        <f>M82</f>
        <v>21</v>
      </c>
      <c r="N85" s="65">
        <v>21</v>
      </c>
      <c r="O85" s="65">
        <v>62</v>
      </c>
      <c r="P85" s="65">
        <v>2</v>
      </c>
      <c r="Q85" s="67">
        <f t="shared" si="33"/>
        <v>0.33870967741935482</v>
      </c>
      <c r="R85" s="68">
        <f t="shared" si="34"/>
        <v>1</v>
      </c>
    </row>
    <row r="86" spans="1:18" x14ac:dyDescent="0.2">
      <c r="A86" s="63" t="str">
        <f>Blad1!A32</f>
        <v>Anne van Haaren</v>
      </c>
      <c r="B86" s="63">
        <f>B82</f>
        <v>23</v>
      </c>
      <c r="C86" s="65">
        <v>23</v>
      </c>
      <c r="D86" s="65">
        <v>63</v>
      </c>
      <c r="E86" s="65">
        <v>2</v>
      </c>
      <c r="F86" s="67">
        <f t="shared" si="31"/>
        <v>0.36507936507936506</v>
      </c>
      <c r="G86" s="68">
        <f t="shared" si="32"/>
        <v>1</v>
      </c>
      <c r="L86" s="63" t="str">
        <f>A86</f>
        <v>Anne van Haaren</v>
      </c>
      <c r="M86" s="63">
        <f>M82</f>
        <v>21</v>
      </c>
      <c r="N86" s="65">
        <v>21</v>
      </c>
      <c r="O86" s="65">
        <v>66</v>
      </c>
      <c r="P86" s="65">
        <v>2</v>
      </c>
      <c r="Q86" s="67">
        <f t="shared" si="33"/>
        <v>0.31818181818181818</v>
      </c>
      <c r="R86" s="68">
        <f t="shared" si="34"/>
        <v>1</v>
      </c>
    </row>
    <row r="87" spans="1:18" x14ac:dyDescent="0.2">
      <c r="A87" s="63" t="str">
        <f>Blad1!A32</f>
        <v>Anne van Haaren</v>
      </c>
      <c r="B87" s="63">
        <f>B82</f>
        <v>23</v>
      </c>
      <c r="C87" s="65">
        <v>23</v>
      </c>
      <c r="D87" s="65">
        <v>65</v>
      </c>
      <c r="E87" s="65">
        <v>2</v>
      </c>
      <c r="F87" s="67">
        <f t="shared" si="31"/>
        <v>0.35384615384615387</v>
      </c>
      <c r="G87" s="68">
        <f t="shared" si="32"/>
        <v>1</v>
      </c>
      <c r="L87" s="63" t="str">
        <f>A86</f>
        <v>Anne van Haaren</v>
      </c>
      <c r="M87" s="63">
        <f>M82</f>
        <v>21</v>
      </c>
      <c r="N87" s="65">
        <v>18</v>
      </c>
      <c r="O87" s="65">
        <v>45</v>
      </c>
      <c r="P87" s="65">
        <v>0</v>
      </c>
      <c r="Q87" s="67">
        <f t="shared" si="33"/>
        <v>0.4</v>
      </c>
      <c r="R87" s="68">
        <f t="shared" si="34"/>
        <v>0.8571428571428571</v>
      </c>
    </row>
    <row r="88" spans="1:18" x14ac:dyDescent="0.2">
      <c r="A88" s="66"/>
      <c r="B88" s="66">
        <f>SUM(B82:B87)</f>
        <v>138</v>
      </c>
      <c r="C88" s="66">
        <f>SUM(C82:C87)</f>
        <v>115</v>
      </c>
      <c r="D88" s="66">
        <f>SUM(D82:D87)</f>
        <v>284</v>
      </c>
      <c r="E88" s="66">
        <f>SUM(E82:E87)</f>
        <v>8</v>
      </c>
      <c r="F88" s="69">
        <f t="shared" si="31"/>
        <v>0.40492957746478875</v>
      </c>
      <c r="G88" s="70">
        <f t="shared" si="32"/>
        <v>0.83333333333333337</v>
      </c>
      <c r="L88" s="66"/>
      <c r="M88" s="66">
        <f>SUM(M82:M87)</f>
        <v>126</v>
      </c>
      <c r="N88" s="66">
        <f>SUM(N82:N87)</f>
        <v>114</v>
      </c>
      <c r="O88" s="66">
        <f>SUM(O82:O87)</f>
        <v>291</v>
      </c>
      <c r="P88" s="66">
        <f>SUM(P82:P87)</f>
        <v>8</v>
      </c>
      <c r="Q88" s="69">
        <f t="shared" si="33"/>
        <v>0.39175257731958762</v>
      </c>
      <c r="R88" s="70">
        <f t="shared" si="34"/>
        <v>0.90476190476190477</v>
      </c>
    </row>
    <row r="90" spans="1:18" x14ac:dyDescent="0.2">
      <c r="A90" s="64" t="str">
        <f>A84</f>
        <v>Gerard Ankersmit</v>
      </c>
      <c r="L90" s="64" t="str">
        <f>A86</f>
        <v>Anne van Haaren</v>
      </c>
    </row>
    <row r="91" spans="1:18" x14ac:dyDescent="0.2">
      <c r="A91" s="63" t="str">
        <f>A81</f>
        <v>Roel Cardol</v>
      </c>
      <c r="B91" s="63">
        <f>Blad1!B31</f>
        <v>16</v>
      </c>
      <c r="C91" s="65">
        <v>7</v>
      </c>
      <c r="D91" s="65">
        <v>42</v>
      </c>
      <c r="E91" s="65">
        <v>0</v>
      </c>
      <c r="F91" s="67">
        <f t="shared" ref="F91:F97" si="35">C91/D91</f>
        <v>0.16666666666666666</v>
      </c>
      <c r="G91" s="68">
        <f t="shared" ref="G91:G97" si="36">C91/B91</f>
        <v>0.4375</v>
      </c>
      <c r="L91" s="63" t="str">
        <f>A81</f>
        <v>Roel Cardol</v>
      </c>
      <c r="M91" s="63">
        <f>Blad1!B32</f>
        <v>13</v>
      </c>
      <c r="N91" s="65">
        <v>8</v>
      </c>
      <c r="O91" s="65">
        <v>63</v>
      </c>
      <c r="P91" s="65">
        <v>0</v>
      </c>
      <c r="Q91" s="67">
        <f t="shared" ref="Q91:Q97" si="37">N91/O91</f>
        <v>0.12698412698412698</v>
      </c>
      <c r="R91" s="68">
        <f t="shared" ref="R91:R97" si="38">N91/M91</f>
        <v>0.61538461538461542</v>
      </c>
    </row>
    <row r="92" spans="1:18" x14ac:dyDescent="0.2">
      <c r="A92" s="63" t="str">
        <f>A81</f>
        <v>Roel Cardol</v>
      </c>
      <c r="B92" s="63">
        <f>B91</f>
        <v>16</v>
      </c>
      <c r="C92" s="65">
        <v>16</v>
      </c>
      <c r="D92" s="65">
        <v>31</v>
      </c>
      <c r="E92" s="65">
        <v>2</v>
      </c>
      <c r="F92" s="67">
        <f t="shared" si="35"/>
        <v>0.5161290322580645</v>
      </c>
      <c r="G92" s="68">
        <f t="shared" si="36"/>
        <v>1</v>
      </c>
      <c r="L92" s="63" t="str">
        <f>A81</f>
        <v>Roel Cardol</v>
      </c>
      <c r="M92" s="63">
        <f>M91</f>
        <v>13</v>
      </c>
      <c r="N92" s="65">
        <v>7</v>
      </c>
      <c r="O92" s="65">
        <v>65</v>
      </c>
      <c r="P92" s="65">
        <v>0</v>
      </c>
      <c r="Q92" s="67">
        <f t="shared" si="37"/>
        <v>0.1076923076923077</v>
      </c>
      <c r="R92" s="68">
        <f t="shared" si="38"/>
        <v>0.53846153846153844</v>
      </c>
    </row>
    <row r="93" spans="1:18" s="66" customFormat="1" x14ac:dyDescent="0.2">
      <c r="A93" s="63" t="str">
        <f>A82</f>
        <v>Henk Nijhuis</v>
      </c>
      <c r="B93" s="63">
        <f>B91</f>
        <v>16</v>
      </c>
      <c r="C93" s="65">
        <v>15</v>
      </c>
      <c r="D93" s="65">
        <v>35</v>
      </c>
      <c r="E93" s="65">
        <v>0</v>
      </c>
      <c r="F93" s="67">
        <f t="shared" si="35"/>
        <v>0.42857142857142855</v>
      </c>
      <c r="G93" s="68">
        <f t="shared" si="36"/>
        <v>0.9375</v>
      </c>
      <c r="L93" s="63" t="str">
        <f>A82</f>
        <v>Henk Nijhuis</v>
      </c>
      <c r="M93" s="63">
        <f>M91</f>
        <v>13</v>
      </c>
      <c r="N93" s="65">
        <v>12</v>
      </c>
      <c r="O93" s="65">
        <v>66</v>
      </c>
      <c r="P93" s="65">
        <v>0</v>
      </c>
      <c r="Q93" s="67">
        <f t="shared" si="37"/>
        <v>0.18181818181818182</v>
      </c>
      <c r="R93" s="68">
        <f t="shared" si="38"/>
        <v>0.92307692307692313</v>
      </c>
    </row>
    <row r="94" spans="1:18" x14ac:dyDescent="0.2">
      <c r="A94" s="63" t="str">
        <f>A82</f>
        <v>Henk Nijhuis</v>
      </c>
      <c r="B94" s="63">
        <f>B91</f>
        <v>16</v>
      </c>
      <c r="C94" s="65">
        <v>14</v>
      </c>
      <c r="D94" s="65">
        <v>62</v>
      </c>
      <c r="E94" s="65">
        <v>0</v>
      </c>
      <c r="F94" s="67">
        <f t="shared" si="35"/>
        <v>0.22580645161290322</v>
      </c>
      <c r="G94" s="68">
        <f t="shared" si="36"/>
        <v>0.875</v>
      </c>
      <c r="L94" s="63" t="str">
        <f>A82</f>
        <v>Henk Nijhuis</v>
      </c>
      <c r="M94" s="63">
        <f>M91</f>
        <v>13</v>
      </c>
      <c r="N94" s="65">
        <v>13</v>
      </c>
      <c r="O94" s="65">
        <v>45</v>
      </c>
      <c r="P94" s="65">
        <v>2</v>
      </c>
      <c r="Q94" s="67">
        <f t="shared" si="37"/>
        <v>0.28888888888888886</v>
      </c>
      <c r="R94" s="68">
        <f t="shared" si="38"/>
        <v>1</v>
      </c>
    </row>
    <row r="95" spans="1:18" x14ac:dyDescent="0.2">
      <c r="A95" s="63" t="str">
        <f>A86</f>
        <v>Anne van Haaren</v>
      </c>
      <c r="B95" s="63">
        <f>B91</f>
        <v>16</v>
      </c>
      <c r="C95" s="65">
        <v>16</v>
      </c>
      <c r="D95" s="65">
        <v>60</v>
      </c>
      <c r="E95" s="65">
        <v>2</v>
      </c>
      <c r="F95" s="67">
        <f t="shared" si="35"/>
        <v>0.26666666666666666</v>
      </c>
      <c r="G95" s="68">
        <f t="shared" si="36"/>
        <v>1</v>
      </c>
      <c r="L95" s="63" t="str">
        <f>A84</f>
        <v>Gerard Ankersmit</v>
      </c>
      <c r="M95" s="63">
        <f>M91</f>
        <v>13</v>
      </c>
      <c r="N95" s="65">
        <v>7</v>
      </c>
      <c r="O95" s="65">
        <v>60</v>
      </c>
      <c r="P95" s="65">
        <v>0</v>
      </c>
      <c r="Q95" s="67">
        <f t="shared" si="37"/>
        <v>0.11666666666666667</v>
      </c>
      <c r="R95" s="68">
        <f t="shared" si="38"/>
        <v>0.53846153846153844</v>
      </c>
    </row>
    <row r="96" spans="1:18" x14ac:dyDescent="0.2">
      <c r="A96" s="63" t="str">
        <f>A86</f>
        <v>Anne van Haaren</v>
      </c>
      <c r="B96" s="63">
        <f>B91</f>
        <v>16</v>
      </c>
      <c r="C96" s="65">
        <v>16</v>
      </c>
      <c r="D96" s="65">
        <v>70</v>
      </c>
      <c r="E96" s="65">
        <v>2</v>
      </c>
      <c r="F96" s="67">
        <f t="shared" si="35"/>
        <v>0.22857142857142856</v>
      </c>
      <c r="G96" s="68">
        <f t="shared" si="36"/>
        <v>1</v>
      </c>
      <c r="L96" s="63" t="str">
        <f>A84</f>
        <v>Gerard Ankersmit</v>
      </c>
      <c r="M96" s="63">
        <f>M91</f>
        <v>13</v>
      </c>
      <c r="N96" s="65">
        <v>12</v>
      </c>
      <c r="O96" s="65">
        <v>70</v>
      </c>
      <c r="P96" s="65">
        <v>0</v>
      </c>
      <c r="Q96" s="67">
        <f t="shared" si="37"/>
        <v>0.17142857142857143</v>
      </c>
      <c r="R96" s="68">
        <f t="shared" si="38"/>
        <v>0.92307692307692313</v>
      </c>
    </row>
    <row r="97" spans="1:20" x14ac:dyDescent="0.2">
      <c r="A97" s="66"/>
      <c r="B97" s="66">
        <f>SUM(B91:B96)</f>
        <v>96</v>
      </c>
      <c r="C97" s="66">
        <f>SUM(C91:C96)</f>
        <v>84</v>
      </c>
      <c r="D97" s="66">
        <f>SUM(D91:D96)</f>
        <v>300</v>
      </c>
      <c r="E97" s="66">
        <f>SUM(E91:E96)</f>
        <v>6</v>
      </c>
      <c r="F97" s="69">
        <f t="shared" si="35"/>
        <v>0.28000000000000003</v>
      </c>
      <c r="G97" s="70">
        <f t="shared" si="36"/>
        <v>0.875</v>
      </c>
      <c r="L97" s="66"/>
      <c r="M97" s="66">
        <f>SUM(M91:M96)</f>
        <v>78</v>
      </c>
      <c r="N97" s="66">
        <f>SUM(N91:N96)</f>
        <v>59</v>
      </c>
      <c r="O97" s="66">
        <f>SUM(O91:O96)</f>
        <v>369</v>
      </c>
      <c r="P97" s="66">
        <f>SUM(P91:P96)</f>
        <v>2</v>
      </c>
      <c r="Q97" s="69">
        <f t="shared" si="37"/>
        <v>0.15989159891598917</v>
      </c>
      <c r="R97" s="70">
        <f t="shared" si="38"/>
        <v>0.75641025641025639</v>
      </c>
    </row>
    <row r="99" spans="1:20" x14ac:dyDescent="0.2">
      <c r="A99" s="66" t="s">
        <v>11</v>
      </c>
    </row>
    <row r="100" spans="1:20" x14ac:dyDescent="0.2">
      <c r="A100" s="63" t="s">
        <v>18</v>
      </c>
      <c r="B100" s="63" t="s">
        <v>1</v>
      </c>
      <c r="C100" s="63" t="s">
        <v>2</v>
      </c>
      <c r="D100" s="63" t="s">
        <v>3</v>
      </c>
      <c r="E100" s="63" t="s">
        <v>4</v>
      </c>
      <c r="F100" s="67" t="s">
        <v>5</v>
      </c>
      <c r="G100" s="68" t="s">
        <v>6</v>
      </c>
      <c r="L100" s="63" t="s">
        <v>18</v>
      </c>
      <c r="M100" s="63" t="s">
        <v>1</v>
      </c>
      <c r="N100" s="63" t="s">
        <v>2</v>
      </c>
      <c r="O100" s="63" t="s">
        <v>3</v>
      </c>
      <c r="P100" s="63" t="s">
        <v>4</v>
      </c>
      <c r="Q100" s="67" t="s">
        <v>5</v>
      </c>
      <c r="R100" s="68" t="s">
        <v>6</v>
      </c>
    </row>
    <row r="101" spans="1:20" x14ac:dyDescent="0.2">
      <c r="A101" s="64" t="str">
        <f>Blad1!H29</f>
        <v>Dries Jonkman</v>
      </c>
      <c r="L101" s="64" t="str">
        <f>A102</f>
        <v>Cor Gerritsen</v>
      </c>
    </row>
    <row r="102" spans="1:20" x14ac:dyDescent="0.2">
      <c r="A102" s="63" t="str">
        <f>Blad1!H30</f>
        <v>Cor Gerritsen</v>
      </c>
      <c r="B102" s="63">
        <f>Blad1!I29</f>
        <v>23</v>
      </c>
      <c r="C102" s="65">
        <v>23</v>
      </c>
      <c r="D102" s="65">
        <v>66</v>
      </c>
      <c r="E102" s="65">
        <v>2</v>
      </c>
      <c r="F102" s="67">
        <f t="shared" ref="F102:F108" si="39">C102/D102</f>
        <v>0.34848484848484851</v>
      </c>
      <c r="G102" s="68">
        <f t="shared" ref="G102:G108" si="40">C102/B102</f>
        <v>1</v>
      </c>
      <c r="J102" s="66"/>
      <c r="K102" s="66"/>
      <c r="L102" s="63" t="str">
        <f>A101</f>
        <v>Dries Jonkman</v>
      </c>
      <c r="M102" s="63">
        <f>Blad1!I30</f>
        <v>21</v>
      </c>
      <c r="N102" s="65">
        <v>15</v>
      </c>
      <c r="O102" s="65">
        <v>66</v>
      </c>
      <c r="P102" s="65">
        <v>0</v>
      </c>
      <c r="Q102" s="67">
        <f t="shared" ref="Q102:Q108" si="41">N102/O102</f>
        <v>0.22727272727272727</v>
      </c>
      <c r="R102" s="68">
        <f t="shared" ref="R102:R108" si="42">N102/M102</f>
        <v>0.7142857142857143</v>
      </c>
      <c r="T102" s="66"/>
    </row>
    <row r="103" spans="1:20" x14ac:dyDescent="0.2">
      <c r="A103" s="63" t="str">
        <f>Blad1!H30</f>
        <v>Cor Gerritsen</v>
      </c>
      <c r="B103" s="63">
        <f>B102</f>
        <v>23</v>
      </c>
      <c r="C103" s="65">
        <v>23</v>
      </c>
      <c r="D103" s="65">
        <v>51</v>
      </c>
      <c r="E103" s="65">
        <v>2</v>
      </c>
      <c r="F103" s="67">
        <f t="shared" si="39"/>
        <v>0.45098039215686275</v>
      </c>
      <c r="G103" s="68">
        <f t="shared" si="40"/>
        <v>1</v>
      </c>
      <c r="L103" s="63" t="str">
        <f>A101</f>
        <v>Dries Jonkman</v>
      </c>
      <c r="M103" s="63">
        <f>M102</f>
        <v>21</v>
      </c>
      <c r="N103" s="65">
        <v>18</v>
      </c>
      <c r="O103" s="65">
        <v>51</v>
      </c>
      <c r="P103" s="65">
        <v>0</v>
      </c>
      <c r="Q103" s="67">
        <f t="shared" si="41"/>
        <v>0.35294117647058826</v>
      </c>
      <c r="R103" s="68">
        <f t="shared" si="42"/>
        <v>0.8571428571428571</v>
      </c>
    </row>
    <row r="104" spans="1:20" x14ac:dyDescent="0.2">
      <c r="A104" s="63" t="str">
        <f>Blad1!H31</f>
        <v>Joop Cardol</v>
      </c>
      <c r="B104" s="63">
        <f>B102</f>
        <v>23</v>
      </c>
      <c r="C104" s="65">
        <v>23</v>
      </c>
      <c r="D104" s="65">
        <v>65</v>
      </c>
      <c r="E104" s="65">
        <v>2</v>
      </c>
      <c r="F104" s="67">
        <f t="shared" si="39"/>
        <v>0.35384615384615387</v>
      </c>
      <c r="G104" s="68">
        <f t="shared" si="40"/>
        <v>1</v>
      </c>
      <c r="L104" s="63" t="str">
        <f>A104</f>
        <v>Joop Cardol</v>
      </c>
      <c r="M104" s="63">
        <f>M102</f>
        <v>21</v>
      </c>
      <c r="N104" s="65">
        <v>7</v>
      </c>
      <c r="O104" s="65">
        <v>42</v>
      </c>
      <c r="P104" s="65">
        <v>0</v>
      </c>
      <c r="Q104" s="67">
        <f t="shared" si="41"/>
        <v>0.16666666666666666</v>
      </c>
      <c r="R104" s="68">
        <f t="shared" si="42"/>
        <v>0.33333333333333331</v>
      </c>
    </row>
    <row r="105" spans="1:20" x14ac:dyDescent="0.2">
      <c r="A105" s="63" t="str">
        <f>Blad1!H31</f>
        <v>Joop Cardol</v>
      </c>
      <c r="B105" s="63">
        <f>B102</f>
        <v>23</v>
      </c>
      <c r="C105" s="65">
        <v>23</v>
      </c>
      <c r="D105" s="65">
        <v>51</v>
      </c>
      <c r="E105" s="65">
        <v>2</v>
      </c>
      <c r="F105" s="67">
        <f t="shared" si="39"/>
        <v>0.45098039215686275</v>
      </c>
      <c r="G105" s="68">
        <f t="shared" si="40"/>
        <v>1</v>
      </c>
      <c r="L105" s="63" t="str">
        <f>A104</f>
        <v>Joop Cardol</v>
      </c>
      <c r="M105" s="63">
        <f>M102</f>
        <v>21</v>
      </c>
      <c r="N105" s="65">
        <v>16</v>
      </c>
      <c r="O105" s="65">
        <v>47</v>
      </c>
      <c r="P105" s="65">
        <v>0</v>
      </c>
      <c r="Q105" s="67">
        <f t="shared" si="41"/>
        <v>0.34042553191489361</v>
      </c>
      <c r="R105" s="68">
        <f t="shared" si="42"/>
        <v>0.76190476190476186</v>
      </c>
    </row>
    <row r="106" spans="1:20" x14ac:dyDescent="0.2">
      <c r="A106" s="63" t="str">
        <f>Blad1!H32</f>
        <v>Chris v/d Woude</v>
      </c>
      <c r="B106" s="63">
        <f>B102</f>
        <v>23</v>
      </c>
      <c r="C106" s="65">
        <v>20</v>
      </c>
      <c r="D106" s="65">
        <v>43</v>
      </c>
      <c r="E106" s="65">
        <v>0</v>
      </c>
      <c r="F106" s="67">
        <f t="shared" si="39"/>
        <v>0.46511627906976744</v>
      </c>
      <c r="G106" s="68">
        <f t="shared" si="40"/>
        <v>0.86956521739130432</v>
      </c>
      <c r="L106" s="63" t="str">
        <f>A106</f>
        <v>Chris v/d Woude</v>
      </c>
      <c r="M106" s="63">
        <f>M102</f>
        <v>21</v>
      </c>
      <c r="N106" s="65">
        <v>21</v>
      </c>
      <c r="O106" s="65">
        <v>60</v>
      </c>
      <c r="P106" s="65">
        <v>2</v>
      </c>
      <c r="Q106" s="67">
        <f t="shared" si="41"/>
        <v>0.35</v>
      </c>
      <c r="R106" s="68">
        <f t="shared" si="42"/>
        <v>1</v>
      </c>
    </row>
    <row r="107" spans="1:20" x14ac:dyDescent="0.2">
      <c r="A107" s="63" t="str">
        <f>Blad1!H32</f>
        <v>Chris v/d Woude</v>
      </c>
      <c r="B107" s="63">
        <f>B102</f>
        <v>23</v>
      </c>
      <c r="C107" s="65">
        <v>23</v>
      </c>
      <c r="D107" s="65">
        <v>50</v>
      </c>
      <c r="E107" s="65">
        <v>2</v>
      </c>
      <c r="F107" s="67">
        <f t="shared" si="39"/>
        <v>0.46</v>
      </c>
      <c r="G107" s="68">
        <f t="shared" si="40"/>
        <v>1</v>
      </c>
      <c r="L107" s="63" t="str">
        <f>A106</f>
        <v>Chris v/d Woude</v>
      </c>
      <c r="M107" s="63">
        <f>M102</f>
        <v>21</v>
      </c>
      <c r="N107" s="65">
        <v>20</v>
      </c>
      <c r="O107" s="65">
        <v>45</v>
      </c>
      <c r="P107" s="65">
        <v>0</v>
      </c>
      <c r="Q107" s="67">
        <f t="shared" si="41"/>
        <v>0.44444444444444442</v>
      </c>
      <c r="R107" s="68">
        <f t="shared" si="42"/>
        <v>0.95238095238095233</v>
      </c>
    </row>
    <row r="108" spans="1:20" x14ac:dyDescent="0.2">
      <c r="A108" s="66"/>
      <c r="B108" s="66">
        <f>SUM(B102:B107)</f>
        <v>138</v>
      </c>
      <c r="C108" s="66">
        <f>SUM(C102:C107)</f>
        <v>135</v>
      </c>
      <c r="D108" s="66">
        <f>SUM(D102:D107)</f>
        <v>326</v>
      </c>
      <c r="E108" s="66">
        <f>SUM(E102:E107)</f>
        <v>10</v>
      </c>
      <c r="F108" s="69">
        <f t="shared" si="39"/>
        <v>0.41411042944785276</v>
      </c>
      <c r="G108" s="70">
        <f t="shared" si="40"/>
        <v>0.97826086956521741</v>
      </c>
      <c r="L108" s="66"/>
      <c r="M108" s="66">
        <f>SUM(M102:M107)</f>
        <v>126</v>
      </c>
      <c r="N108" s="66">
        <f>SUM(N102:N107)</f>
        <v>97</v>
      </c>
      <c r="O108" s="66">
        <f>SUM(O102:O107)</f>
        <v>311</v>
      </c>
      <c r="P108" s="66">
        <f>SUM(P102:P107)</f>
        <v>2</v>
      </c>
      <c r="Q108" s="69">
        <f t="shared" si="41"/>
        <v>0.31189710610932475</v>
      </c>
      <c r="R108" s="70">
        <f t="shared" si="42"/>
        <v>0.76984126984126988</v>
      </c>
    </row>
    <row r="110" spans="1:20" x14ac:dyDescent="0.2">
      <c r="A110" s="64" t="str">
        <f>A104</f>
        <v>Joop Cardol</v>
      </c>
      <c r="L110" s="64" t="str">
        <f>A106</f>
        <v>Chris v/d Woude</v>
      </c>
    </row>
    <row r="111" spans="1:20" x14ac:dyDescent="0.2">
      <c r="A111" s="63" t="str">
        <f>A101</f>
        <v>Dries Jonkman</v>
      </c>
      <c r="B111" s="63">
        <f>Blad1!I31</f>
        <v>16</v>
      </c>
      <c r="C111" s="65">
        <v>11</v>
      </c>
      <c r="D111" s="65">
        <v>65</v>
      </c>
      <c r="E111" s="65">
        <v>0</v>
      </c>
      <c r="F111" s="67">
        <f t="shared" ref="F111:F117" si="43">C111/D111</f>
        <v>0.16923076923076924</v>
      </c>
      <c r="G111" s="68">
        <f t="shared" ref="G111:G117" si="44">C111/B111</f>
        <v>0.6875</v>
      </c>
      <c r="L111" s="63" t="str">
        <f>A101</f>
        <v>Dries Jonkman</v>
      </c>
      <c r="M111" s="63">
        <f>Blad1!I32</f>
        <v>15</v>
      </c>
      <c r="N111" s="65">
        <v>15</v>
      </c>
      <c r="O111" s="65">
        <v>43</v>
      </c>
      <c r="P111" s="65">
        <v>2</v>
      </c>
      <c r="Q111" s="67">
        <f t="shared" ref="Q111:Q117" si="45">N111/O111</f>
        <v>0.34883720930232559</v>
      </c>
      <c r="R111" s="68">
        <f t="shared" ref="R111:R117" si="46">N111/M111</f>
        <v>1</v>
      </c>
      <c r="T111" s="66"/>
    </row>
    <row r="112" spans="1:20" x14ac:dyDescent="0.2">
      <c r="A112" s="63" t="str">
        <f>A101</f>
        <v>Dries Jonkman</v>
      </c>
      <c r="B112" s="63">
        <f>B111</f>
        <v>16</v>
      </c>
      <c r="C112" s="65">
        <v>8</v>
      </c>
      <c r="D112" s="65">
        <v>51</v>
      </c>
      <c r="E112" s="65">
        <v>0</v>
      </c>
      <c r="F112" s="67">
        <f t="shared" si="43"/>
        <v>0.15686274509803921</v>
      </c>
      <c r="G112" s="68">
        <f t="shared" si="44"/>
        <v>0.5</v>
      </c>
      <c r="L112" s="63" t="str">
        <f>A101</f>
        <v>Dries Jonkman</v>
      </c>
      <c r="M112" s="63">
        <f>M111</f>
        <v>15</v>
      </c>
      <c r="N112" s="65">
        <v>11</v>
      </c>
      <c r="O112" s="65">
        <v>50</v>
      </c>
      <c r="P112" s="65">
        <v>0</v>
      </c>
      <c r="Q112" s="67">
        <f t="shared" si="45"/>
        <v>0.22</v>
      </c>
      <c r="R112" s="68">
        <f t="shared" si="46"/>
        <v>0.73333333333333328</v>
      </c>
    </row>
    <row r="113" spans="1:18" x14ac:dyDescent="0.2">
      <c r="A113" s="63" t="str">
        <f>A102</f>
        <v>Cor Gerritsen</v>
      </c>
      <c r="B113" s="63">
        <f>B111</f>
        <v>16</v>
      </c>
      <c r="C113" s="65">
        <v>16</v>
      </c>
      <c r="D113" s="65">
        <v>42</v>
      </c>
      <c r="E113" s="65">
        <v>2</v>
      </c>
      <c r="F113" s="67">
        <f t="shared" si="43"/>
        <v>0.38095238095238093</v>
      </c>
      <c r="G113" s="68">
        <f t="shared" si="44"/>
        <v>1</v>
      </c>
      <c r="L113" s="63" t="str">
        <f>A102</f>
        <v>Cor Gerritsen</v>
      </c>
      <c r="M113" s="63">
        <f>M111</f>
        <v>15</v>
      </c>
      <c r="N113" s="65">
        <v>10</v>
      </c>
      <c r="O113" s="65">
        <v>60</v>
      </c>
      <c r="P113" s="65">
        <v>0</v>
      </c>
      <c r="Q113" s="67">
        <f t="shared" si="45"/>
        <v>0.16666666666666666</v>
      </c>
      <c r="R113" s="68">
        <f t="shared" si="46"/>
        <v>0.66666666666666663</v>
      </c>
    </row>
    <row r="114" spans="1:18" x14ac:dyDescent="0.2">
      <c r="A114" s="63" t="str">
        <f>A102</f>
        <v>Cor Gerritsen</v>
      </c>
      <c r="B114" s="63">
        <f>B111</f>
        <v>16</v>
      </c>
      <c r="C114" s="65">
        <v>16</v>
      </c>
      <c r="D114" s="65">
        <v>47</v>
      </c>
      <c r="E114" s="65">
        <v>2</v>
      </c>
      <c r="F114" s="67">
        <f t="shared" si="43"/>
        <v>0.34042553191489361</v>
      </c>
      <c r="G114" s="68">
        <f t="shared" si="44"/>
        <v>1</v>
      </c>
      <c r="L114" s="63" t="str">
        <f>A102</f>
        <v>Cor Gerritsen</v>
      </c>
      <c r="M114" s="63">
        <f>M111</f>
        <v>15</v>
      </c>
      <c r="N114" s="65">
        <v>15</v>
      </c>
      <c r="O114" s="65">
        <v>45</v>
      </c>
      <c r="P114" s="65">
        <v>2</v>
      </c>
      <c r="Q114" s="67">
        <f t="shared" si="45"/>
        <v>0.33333333333333331</v>
      </c>
      <c r="R114" s="68">
        <f t="shared" si="46"/>
        <v>1</v>
      </c>
    </row>
    <row r="115" spans="1:18" x14ac:dyDescent="0.2">
      <c r="A115" s="63" t="str">
        <f>A106</f>
        <v>Chris v/d Woude</v>
      </c>
      <c r="B115" s="63">
        <f>B111</f>
        <v>16</v>
      </c>
      <c r="C115" s="65">
        <v>16</v>
      </c>
      <c r="D115" s="65">
        <v>65</v>
      </c>
      <c r="E115" s="65">
        <v>2</v>
      </c>
      <c r="F115" s="67">
        <f t="shared" si="43"/>
        <v>0.24615384615384617</v>
      </c>
      <c r="G115" s="68">
        <f t="shared" si="44"/>
        <v>1</v>
      </c>
      <c r="L115" s="63" t="str">
        <f>A104</f>
        <v>Joop Cardol</v>
      </c>
      <c r="M115" s="63">
        <f>M111</f>
        <v>15</v>
      </c>
      <c r="N115" s="65">
        <v>14</v>
      </c>
      <c r="O115" s="65">
        <v>65</v>
      </c>
      <c r="P115" s="65">
        <v>0</v>
      </c>
      <c r="Q115" s="67">
        <f t="shared" si="45"/>
        <v>0.2153846153846154</v>
      </c>
      <c r="R115" s="68">
        <f t="shared" si="46"/>
        <v>0.93333333333333335</v>
      </c>
    </row>
    <row r="116" spans="1:18" x14ac:dyDescent="0.2">
      <c r="A116" s="63" t="str">
        <f>A106</f>
        <v>Chris v/d Woude</v>
      </c>
      <c r="B116" s="63">
        <f>B111</f>
        <v>16</v>
      </c>
      <c r="C116" s="65">
        <v>16</v>
      </c>
      <c r="D116" s="65">
        <v>48</v>
      </c>
      <c r="E116" s="65">
        <v>2</v>
      </c>
      <c r="F116" s="67">
        <f t="shared" si="43"/>
        <v>0.33333333333333331</v>
      </c>
      <c r="G116" s="68">
        <f t="shared" si="44"/>
        <v>1</v>
      </c>
      <c r="L116" s="63" t="str">
        <f>A104</f>
        <v>Joop Cardol</v>
      </c>
      <c r="M116" s="63">
        <f>M111</f>
        <v>15</v>
      </c>
      <c r="N116" s="65">
        <v>14</v>
      </c>
      <c r="O116" s="65">
        <v>48</v>
      </c>
      <c r="P116" s="65">
        <v>0</v>
      </c>
      <c r="Q116" s="67">
        <f t="shared" si="45"/>
        <v>0.29166666666666669</v>
      </c>
      <c r="R116" s="68">
        <f t="shared" si="46"/>
        <v>0.93333333333333335</v>
      </c>
    </row>
    <row r="117" spans="1:18" x14ac:dyDescent="0.2">
      <c r="A117" s="66"/>
      <c r="B117" s="66">
        <f>SUM(B111:B116)</f>
        <v>96</v>
      </c>
      <c r="C117" s="66">
        <f>SUM(C111:C116)</f>
        <v>83</v>
      </c>
      <c r="D117" s="66">
        <f>SUM(D111:D116)</f>
        <v>318</v>
      </c>
      <c r="E117" s="66">
        <f>SUM(E111:E116)</f>
        <v>8</v>
      </c>
      <c r="F117" s="69">
        <f t="shared" si="43"/>
        <v>0.2610062893081761</v>
      </c>
      <c r="G117" s="70">
        <f t="shared" si="44"/>
        <v>0.86458333333333337</v>
      </c>
      <c r="L117" s="66"/>
      <c r="M117" s="66">
        <f>SUM(M111:M116)</f>
        <v>90</v>
      </c>
      <c r="N117" s="66">
        <f>SUM(N111:N116)</f>
        <v>79</v>
      </c>
      <c r="O117" s="66">
        <f>SUM(O111:O116)</f>
        <v>311</v>
      </c>
      <c r="P117" s="66">
        <f>SUM(P111:P116)</f>
        <v>4</v>
      </c>
      <c r="Q117" s="69">
        <f t="shared" si="45"/>
        <v>0.25401929260450162</v>
      </c>
      <c r="R117" s="70">
        <f t="shared" si="46"/>
        <v>0.87777777777777777</v>
      </c>
    </row>
    <row r="118" spans="1:18" x14ac:dyDescent="0.2">
      <c r="A118" s="66"/>
    </row>
    <row r="120" spans="1:18" x14ac:dyDescent="0.2">
      <c r="A120" s="64"/>
      <c r="L120" s="64"/>
    </row>
    <row r="121" spans="1:18" s="66" customFormat="1" x14ac:dyDescent="0.2">
      <c r="A121" s="63"/>
      <c r="B121" s="63"/>
      <c r="C121" s="65"/>
      <c r="D121" s="65"/>
      <c r="E121" s="65"/>
      <c r="F121" s="67"/>
      <c r="G121" s="68"/>
      <c r="L121" s="63"/>
      <c r="M121" s="63"/>
      <c r="N121" s="65"/>
      <c r="O121" s="65"/>
      <c r="P121" s="65"/>
      <c r="Q121" s="67"/>
      <c r="R121" s="68"/>
    </row>
    <row r="122" spans="1:18" x14ac:dyDescent="0.2">
      <c r="C122" s="65"/>
      <c r="D122" s="65"/>
      <c r="E122" s="65"/>
      <c r="N122" s="65"/>
      <c r="O122" s="65"/>
      <c r="P122" s="65"/>
    </row>
    <row r="123" spans="1:18" x14ac:dyDescent="0.2">
      <c r="C123" s="65"/>
      <c r="D123" s="65"/>
      <c r="E123" s="65"/>
      <c r="N123" s="65"/>
      <c r="O123" s="65"/>
      <c r="P123" s="65"/>
    </row>
    <row r="124" spans="1:18" x14ac:dyDescent="0.2">
      <c r="C124" s="65"/>
      <c r="D124" s="65"/>
      <c r="E124" s="65"/>
      <c r="N124" s="65"/>
      <c r="O124" s="65"/>
      <c r="P124" s="65"/>
    </row>
    <row r="125" spans="1:18" x14ac:dyDescent="0.2">
      <c r="C125" s="65"/>
      <c r="D125" s="65"/>
      <c r="E125" s="65"/>
      <c r="N125" s="65"/>
      <c r="O125" s="65"/>
      <c r="P125" s="65"/>
    </row>
    <row r="126" spans="1:18" x14ac:dyDescent="0.2">
      <c r="C126" s="65"/>
      <c r="D126" s="65"/>
      <c r="E126" s="65"/>
      <c r="N126" s="65"/>
      <c r="O126" s="65"/>
      <c r="P126" s="65"/>
    </row>
    <row r="127" spans="1:18" x14ac:dyDescent="0.2">
      <c r="A127" s="66"/>
      <c r="B127" s="66"/>
      <c r="C127" s="66"/>
      <c r="D127" s="66"/>
      <c r="E127" s="66"/>
      <c r="F127" s="69"/>
      <c r="G127" s="70"/>
      <c r="L127" s="66"/>
      <c r="M127" s="66"/>
      <c r="N127" s="66"/>
      <c r="O127" s="66"/>
      <c r="P127" s="66"/>
      <c r="Q127" s="69"/>
      <c r="R127" s="70"/>
    </row>
    <row r="129" spans="1:18" x14ac:dyDescent="0.2">
      <c r="A129" s="64"/>
      <c r="L129" s="64"/>
    </row>
    <row r="130" spans="1:18" s="66" customFormat="1" x14ac:dyDescent="0.2">
      <c r="A130" s="63"/>
      <c r="B130" s="63"/>
      <c r="C130" s="65"/>
      <c r="D130" s="65"/>
      <c r="E130" s="65"/>
      <c r="F130" s="67"/>
      <c r="G130" s="68"/>
      <c r="L130" s="63"/>
      <c r="M130" s="63"/>
      <c r="N130" s="65"/>
      <c r="O130" s="65"/>
      <c r="P130" s="65"/>
      <c r="Q130" s="67"/>
      <c r="R130" s="68"/>
    </row>
    <row r="131" spans="1:18" x14ac:dyDescent="0.2">
      <c r="C131" s="65"/>
      <c r="D131" s="65"/>
      <c r="E131" s="65"/>
      <c r="N131" s="65"/>
      <c r="O131" s="65"/>
      <c r="P131" s="65"/>
    </row>
    <row r="132" spans="1:18" x14ac:dyDescent="0.2">
      <c r="C132" s="65"/>
      <c r="D132" s="65"/>
      <c r="E132" s="65"/>
      <c r="N132" s="65"/>
      <c r="O132" s="65"/>
      <c r="P132" s="65"/>
    </row>
    <row r="133" spans="1:18" x14ac:dyDescent="0.2">
      <c r="C133" s="65"/>
      <c r="D133" s="65"/>
      <c r="E133" s="65"/>
      <c r="N133" s="65"/>
      <c r="O133" s="65"/>
      <c r="P133" s="65"/>
    </row>
    <row r="134" spans="1:18" x14ac:dyDescent="0.2">
      <c r="C134" s="65"/>
      <c r="D134" s="65"/>
      <c r="E134" s="65"/>
      <c r="N134" s="65"/>
      <c r="O134" s="65"/>
      <c r="P134" s="65"/>
    </row>
    <row r="135" spans="1:18" x14ac:dyDescent="0.2">
      <c r="C135" s="65"/>
      <c r="D135" s="65"/>
      <c r="E135" s="65"/>
      <c r="N135" s="65"/>
      <c r="O135" s="65"/>
      <c r="P135" s="65"/>
    </row>
    <row r="136" spans="1:18" x14ac:dyDescent="0.2">
      <c r="A136" s="66"/>
      <c r="B136" s="66"/>
      <c r="C136" s="66"/>
      <c r="D136" s="66"/>
      <c r="E136" s="66"/>
      <c r="F136" s="69"/>
      <c r="G136" s="70"/>
      <c r="L136" s="66"/>
      <c r="M136" s="66"/>
      <c r="N136" s="66"/>
      <c r="O136" s="66"/>
      <c r="P136" s="66"/>
      <c r="Q136" s="69"/>
      <c r="R136" s="70"/>
    </row>
    <row r="138" spans="1:18" x14ac:dyDescent="0.2">
      <c r="A138" s="66"/>
    </row>
    <row r="139" spans="1:18" s="66" customFormat="1" x14ac:dyDescent="0.2">
      <c r="A139" s="63"/>
      <c r="B139" s="63"/>
      <c r="C139" s="63"/>
      <c r="D139" s="63"/>
      <c r="E139" s="63"/>
      <c r="F139" s="67"/>
      <c r="G139" s="68"/>
      <c r="L139" s="63"/>
      <c r="M139" s="63"/>
      <c r="N139" s="63"/>
      <c r="O139" s="63"/>
      <c r="P139" s="63"/>
      <c r="Q139" s="67"/>
      <c r="R139" s="68"/>
    </row>
    <row r="140" spans="1:18" x14ac:dyDescent="0.2">
      <c r="A140" s="64"/>
      <c r="L140" s="64"/>
    </row>
    <row r="141" spans="1:18" x14ac:dyDescent="0.2">
      <c r="C141" s="65"/>
      <c r="D141" s="65"/>
      <c r="E141" s="65"/>
      <c r="N141" s="65"/>
      <c r="O141" s="65"/>
      <c r="P141" s="65"/>
    </row>
    <row r="142" spans="1:18" x14ac:dyDescent="0.2">
      <c r="C142" s="65"/>
      <c r="D142" s="65"/>
      <c r="E142" s="65"/>
      <c r="N142" s="65"/>
      <c r="O142" s="65"/>
      <c r="P142" s="65"/>
    </row>
    <row r="143" spans="1:18" x14ac:dyDescent="0.2">
      <c r="C143" s="65"/>
      <c r="D143" s="65"/>
      <c r="E143" s="65"/>
      <c r="N143" s="65"/>
      <c r="O143" s="65"/>
      <c r="P143" s="65"/>
    </row>
    <row r="144" spans="1:18" x14ac:dyDescent="0.2">
      <c r="C144" s="65"/>
      <c r="D144" s="65"/>
      <c r="E144" s="65"/>
      <c r="N144" s="65"/>
      <c r="O144" s="65"/>
      <c r="P144" s="65"/>
    </row>
    <row r="145" spans="1:18" x14ac:dyDescent="0.2">
      <c r="C145" s="65"/>
      <c r="D145" s="65"/>
      <c r="E145" s="65"/>
      <c r="N145" s="65"/>
      <c r="O145" s="65"/>
      <c r="P145" s="65"/>
    </row>
    <row r="146" spans="1:18" x14ac:dyDescent="0.2">
      <c r="C146" s="65"/>
      <c r="D146" s="65"/>
      <c r="E146" s="65"/>
      <c r="N146" s="65"/>
      <c r="O146" s="65"/>
      <c r="P146" s="65"/>
    </row>
    <row r="147" spans="1:18" x14ac:dyDescent="0.2">
      <c r="A147" s="66"/>
      <c r="B147" s="66"/>
      <c r="C147" s="66"/>
      <c r="D147" s="66"/>
      <c r="E147" s="66"/>
      <c r="F147" s="69"/>
      <c r="G147" s="70"/>
      <c r="L147" s="66"/>
      <c r="M147" s="66"/>
      <c r="N147" s="66"/>
      <c r="O147" s="66"/>
      <c r="P147" s="66"/>
      <c r="Q147" s="69"/>
      <c r="R147" s="70"/>
    </row>
    <row r="148" spans="1:18" s="66" customFormat="1" x14ac:dyDescent="0.2">
      <c r="F148" s="69"/>
      <c r="G148" s="70"/>
      <c r="Q148" s="69"/>
      <c r="R148" s="70"/>
    </row>
    <row r="149" spans="1:18" x14ac:dyDescent="0.2">
      <c r="A149" s="64"/>
      <c r="L149" s="64"/>
    </row>
    <row r="150" spans="1:18" x14ac:dyDescent="0.2">
      <c r="C150" s="65"/>
      <c r="D150" s="65"/>
      <c r="E150" s="65"/>
      <c r="N150" s="65"/>
      <c r="O150" s="65"/>
      <c r="P150" s="65"/>
    </row>
    <row r="151" spans="1:18" x14ac:dyDescent="0.2">
      <c r="C151" s="65"/>
      <c r="D151" s="65"/>
      <c r="E151" s="65"/>
      <c r="N151" s="65"/>
      <c r="O151" s="65"/>
      <c r="P151" s="65"/>
    </row>
    <row r="152" spans="1:18" x14ac:dyDescent="0.2">
      <c r="C152" s="65"/>
      <c r="D152" s="65"/>
      <c r="E152" s="65"/>
      <c r="N152" s="65"/>
      <c r="O152" s="65"/>
      <c r="P152" s="65"/>
    </row>
    <row r="153" spans="1:18" x14ac:dyDescent="0.2">
      <c r="C153" s="65"/>
      <c r="D153" s="65"/>
      <c r="E153" s="65"/>
      <c r="N153" s="65"/>
      <c r="O153" s="65"/>
      <c r="P153" s="65"/>
    </row>
    <row r="154" spans="1:18" x14ac:dyDescent="0.2">
      <c r="C154" s="65"/>
      <c r="D154" s="65"/>
      <c r="E154" s="65"/>
      <c r="N154" s="65"/>
      <c r="O154" s="65"/>
      <c r="P154" s="65"/>
    </row>
    <row r="155" spans="1:18" x14ac:dyDescent="0.2">
      <c r="C155" s="65"/>
      <c r="D155" s="65"/>
      <c r="E155" s="65"/>
      <c r="N155" s="65"/>
      <c r="O155" s="65"/>
      <c r="P155" s="65"/>
    </row>
    <row r="156" spans="1:18" x14ac:dyDescent="0.2">
      <c r="A156" s="66"/>
      <c r="B156" s="66"/>
      <c r="C156" s="66"/>
      <c r="D156" s="66"/>
      <c r="E156" s="66"/>
      <c r="F156" s="69"/>
      <c r="G156" s="70"/>
      <c r="L156" s="66"/>
      <c r="M156" s="66"/>
      <c r="N156" s="66"/>
      <c r="O156" s="66"/>
      <c r="P156" s="66"/>
      <c r="Q156" s="69"/>
      <c r="R156" s="70"/>
    </row>
    <row r="157" spans="1:18" x14ac:dyDescent="0.2">
      <c r="A157" s="66"/>
    </row>
    <row r="158" spans="1:18" s="66" customFormat="1" x14ac:dyDescent="0.2">
      <c r="A158" s="63"/>
      <c r="B158" s="63"/>
      <c r="C158" s="63"/>
      <c r="D158" s="63"/>
      <c r="E158" s="63"/>
      <c r="F158" s="67"/>
      <c r="G158" s="68"/>
      <c r="L158" s="63"/>
      <c r="M158" s="63"/>
      <c r="N158" s="63"/>
      <c r="O158" s="63"/>
      <c r="P158" s="63"/>
      <c r="Q158" s="67"/>
      <c r="R158" s="68"/>
    </row>
    <row r="159" spans="1:18" x14ac:dyDescent="0.2">
      <c r="A159" s="64"/>
      <c r="L159" s="64"/>
    </row>
    <row r="160" spans="1:18" x14ac:dyDescent="0.2">
      <c r="C160" s="65"/>
      <c r="D160" s="65"/>
      <c r="E160" s="65"/>
      <c r="N160" s="65"/>
      <c r="O160" s="65"/>
      <c r="P160" s="65"/>
    </row>
    <row r="161" spans="1:18" x14ac:dyDescent="0.2">
      <c r="C161" s="65"/>
      <c r="D161" s="65"/>
      <c r="E161" s="65"/>
      <c r="N161" s="65"/>
      <c r="O161" s="65"/>
      <c r="P161" s="65"/>
    </row>
    <row r="162" spans="1:18" x14ac:dyDescent="0.2">
      <c r="C162" s="65"/>
      <c r="D162" s="65"/>
      <c r="E162" s="65"/>
      <c r="N162" s="65"/>
      <c r="O162" s="65"/>
      <c r="P162" s="65"/>
    </row>
    <row r="163" spans="1:18" x14ac:dyDescent="0.2">
      <c r="C163" s="65"/>
      <c r="D163" s="65"/>
      <c r="E163" s="65"/>
      <c r="N163" s="65"/>
      <c r="O163" s="65"/>
      <c r="P163" s="65"/>
    </row>
    <row r="164" spans="1:18" x14ac:dyDescent="0.2">
      <c r="C164" s="65"/>
      <c r="D164" s="65"/>
      <c r="E164" s="65"/>
      <c r="N164" s="65"/>
      <c r="O164" s="65"/>
      <c r="P164" s="65"/>
    </row>
    <row r="165" spans="1:18" x14ac:dyDescent="0.2">
      <c r="C165" s="65"/>
      <c r="D165" s="65"/>
      <c r="E165" s="65"/>
      <c r="N165" s="65"/>
      <c r="O165" s="65"/>
      <c r="P165" s="65"/>
    </row>
    <row r="166" spans="1:18" x14ac:dyDescent="0.2">
      <c r="A166" s="66"/>
      <c r="B166" s="66"/>
      <c r="C166" s="66"/>
      <c r="D166" s="66"/>
      <c r="E166" s="66"/>
      <c r="F166" s="69"/>
      <c r="G166" s="70"/>
      <c r="L166" s="66"/>
      <c r="M166" s="66"/>
      <c r="N166" s="66"/>
      <c r="O166" s="66"/>
      <c r="P166" s="66"/>
      <c r="Q166" s="69"/>
      <c r="R166" s="70"/>
    </row>
    <row r="167" spans="1:18" s="66" customFormat="1" x14ac:dyDescent="0.2">
      <c r="F167" s="69"/>
      <c r="G167" s="70"/>
      <c r="Q167" s="69"/>
      <c r="R167" s="70"/>
    </row>
    <row r="168" spans="1:18" x14ac:dyDescent="0.2">
      <c r="A168" s="64"/>
      <c r="L168" s="64"/>
    </row>
    <row r="169" spans="1:18" x14ac:dyDescent="0.2">
      <c r="C169" s="65"/>
      <c r="D169" s="65"/>
      <c r="E169" s="65"/>
      <c r="N169" s="65"/>
      <c r="O169" s="65"/>
      <c r="P169" s="65"/>
    </row>
    <row r="170" spans="1:18" x14ac:dyDescent="0.2">
      <c r="C170" s="65"/>
      <c r="D170" s="65"/>
      <c r="E170" s="65"/>
      <c r="N170" s="65"/>
      <c r="O170" s="65"/>
      <c r="P170" s="65"/>
    </row>
    <row r="171" spans="1:18" x14ac:dyDescent="0.2">
      <c r="C171" s="65"/>
      <c r="D171" s="65"/>
      <c r="E171" s="65"/>
      <c r="N171" s="65"/>
      <c r="O171" s="65"/>
      <c r="P171" s="65"/>
    </row>
    <row r="172" spans="1:18" x14ac:dyDescent="0.2">
      <c r="C172" s="65"/>
      <c r="D172" s="65"/>
      <c r="E172" s="65"/>
      <c r="N172" s="65"/>
      <c r="O172" s="65"/>
      <c r="P172" s="65"/>
    </row>
    <row r="173" spans="1:18" x14ac:dyDescent="0.2">
      <c r="C173" s="65"/>
      <c r="D173" s="65"/>
      <c r="E173" s="65"/>
      <c r="N173" s="65"/>
      <c r="O173" s="65"/>
      <c r="P173" s="65"/>
    </row>
    <row r="174" spans="1:18" x14ac:dyDescent="0.2">
      <c r="C174" s="65"/>
      <c r="D174" s="65"/>
      <c r="E174" s="65"/>
      <c r="N174" s="65"/>
      <c r="O174" s="65"/>
      <c r="P174" s="65"/>
    </row>
    <row r="175" spans="1:18" x14ac:dyDescent="0.2">
      <c r="A175" s="66"/>
      <c r="B175" s="66"/>
      <c r="C175" s="66"/>
      <c r="D175" s="66"/>
      <c r="E175" s="66"/>
      <c r="F175" s="69"/>
      <c r="G175" s="70"/>
      <c r="L175" s="66"/>
      <c r="M175" s="66"/>
      <c r="N175" s="66"/>
      <c r="O175" s="66"/>
      <c r="P175" s="66"/>
      <c r="Q175" s="69"/>
      <c r="R175" s="70"/>
    </row>
    <row r="176" spans="1:18" s="66" customFormat="1" x14ac:dyDescent="0.2">
      <c r="F176" s="69"/>
      <c r="G176" s="70"/>
      <c r="Q176" s="69"/>
      <c r="R176" s="70"/>
    </row>
    <row r="177" spans="1:18" x14ac:dyDescent="0.2">
      <c r="A177" s="66"/>
    </row>
    <row r="179" spans="1:18" x14ac:dyDescent="0.2">
      <c r="A179" s="64"/>
      <c r="L179" s="64"/>
    </row>
    <row r="180" spans="1:18" x14ac:dyDescent="0.2">
      <c r="C180" s="65"/>
      <c r="D180" s="65"/>
      <c r="E180" s="65"/>
      <c r="N180" s="65"/>
      <c r="O180" s="65"/>
      <c r="P180" s="65"/>
    </row>
    <row r="181" spans="1:18" x14ac:dyDescent="0.2">
      <c r="C181" s="65"/>
      <c r="D181" s="65"/>
      <c r="E181" s="65"/>
      <c r="N181" s="65"/>
      <c r="O181" s="65"/>
      <c r="P181" s="65"/>
    </row>
    <row r="182" spans="1:18" x14ac:dyDescent="0.2">
      <c r="C182" s="65"/>
      <c r="D182" s="65"/>
      <c r="E182" s="65"/>
      <c r="N182" s="65"/>
      <c r="O182" s="65"/>
      <c r="P182" s="65"/>
    </row>
    <row r="183" spans="1:18" x14ac:dyDescent="0.2">
      <c r="C183" s="65"/>
      <c r="D183" s="65"/>
      <c r="E183" s="65"/>
      <c r="N183" s="65"/>
      <c r="O183" s="65"/>
      <c r="P183" s="65"/>
    </row>
    <row r="184" spans="1:18" x14ac:dyDescent="0.2">
      <c r="C184" s="65"/>
      <c r="D184" s="65"/>
      <c r="E184" s="65"/>
      <c r="N184" s="65"/>
      <c r="O184" s="65"/>
      <c r="P184" s="65"/>
    </row>
    <row r="185" spans="1:18" s="66" customFormat="1" x14ac:dyDescent="0.2">
      <c r="A185" s="63"/>
      <c r="B185" s="63"/>
      <c r="C185" s="65"/>
      <c r="D185" s="65"/>
      <c r="E185" s="65"/>
      <c r="F185" s="67"/>
      <c r="G185" s="68"/>
      <c r="L185" s="63"/>
      <c r="M185" s="63"/>
      <c r="N185" s="65"/>
      <c r="O185" s="65"/>
      <c r="P185" s="65"/>
      <c r="Q185" s="67"/>
      <c r="R185" s="68"/>
    </row>
    <row r="186" spans="1:18" x14ac:dyDescent="0.2">
      <c r="A186" s="66"/>
      <c r="B186" s="66"/>
      <c r="C186" s="66"/>
      <c r="D186" s="66"/>
      <c r="E186" s="66"/>
      <c r="F186" s="69"/>
      <c r="G186" s="70"/>
      <c r="L186" s="66"/>
      <c r="M186" s="66"/>
      <c r="N186" s="66"/>
      <c r="O186" s="66"/>
      <c r="P186" s="66"/>
      <c r="Q186" s="69"/>
      <c r="R186" s="70"/>
    </row>
    <row r="188" spans="1:18" x14ac:dyDescent="0.2">
      <c r="A188" s="64"/>
      <c r="L188" s="64"/>
    </row>
    <row r="189" spans="1:18" x14ac:dyDescent="0.2">
      <c r="C189" s="65"/>
      <c r="D189" s="65"/>
      <c r="E189" s="65"/>
      <c r="N189" s="65"/>
      <c r="O189" s="65"/>
      <c r="P189" s="65"/>
    </row>
    <row r="190" spans="1:18" x14ac:dyDescent="0.2">
      <c r="C190" s="65"/>
      <c r="D190" s="65"/>
      <c r="E190" s="65"/>
      <c r="N190" s="65"/>
      <c r="O190" s="65"/>
      <c r="P190" s="65"/>
    </row>
    <row r="191" spans="1:18" x14ac:dyDescent="0.2">
      <c r="C191" s="65"/>
      <c r="D191" s="65"/>
      <c r="E191" s="65"/>
      <c r="N191" s="65"/>
      <c r="O191" s="65"/>
      <c r="P191" s="65"/>
    </row>
    <row r="192" spans="1:18" x14ac:dyDescent="0.2">
      <c r="C192" s="65"/>
      <c r="D192" s="65"/>
      <c r="E192" s="65"/>
      <c r="N192" s="65"/>
      <c r="O192" s="65"/>
      <c r="P192" s="65"/>
    </row>
    <row r="193" spans="1:18" x14ac:dyDescent="0.2">
      <c r="C193" s="65"/>
      <c r="D193" s="65"/>
      <c r="E193" s="65"/>
      <c r="N193" s="65"/>
      <c r="O193" s="65"/>
      <c r="P193" s="65"/>
    </row>
    <row r="194" spans="1:18" x14ac:dyDescent="0.2">
      <c r="C194" s="65"/>
      <c r="D194" s="65"/>
      <c r="E194" s="65"/>
      <c r="N194" s="65"/>
      <c r="O194" s="65"/>
      <c r="P194" s="65"/>
    </row>
    <row r="195" spans="1:18" x14ac:dyDescent="0.2">
      <c r="A195" s="66"/>
      <c r="B195" s="66"/>
      <c r="C195" s="66"/>
      <c r="D195" s="66"/>
      <c r="E195" s="66"/>
      <c r="F195" s="69"/>
      <c r="G195" s="70"/>
      <c r="L195" s="66"/>
      <c r="M195" s="66"/>
      <c r="N195" s="66"/>
      <c r="O195" s="66"/>
      <c r="P195" s="66"/>
      <c r="Q195" s="69"/>
      <c r="R195" s="70"/>
    </row>
    <row r="196" spans="1:18" x14ac:dyDescent="0.2">
      <c r="A196" s="66"/>
    </row>
    <row r="198" spans="1:18" s="64" customFormat="1" x14ac:dyDescent="0.2">
      <c r="F198" s="72"/>
      <c r="G198" s="73"/>
      <c r="Q198" s="72"/>
      <c r="R198" s="73"/>
    </row>
    <row r="199" spans="1:18" x14ac:dyDescent="0.2">
      <c r="C199" s="65"/>
      <c r="D199" s="65"/>
      <c r="E199" s="65"/>
      <c r="N199" s="65"/>
      <c r="O199" s="65"/>
      <c r="P199" s="65"/>
    </row>
    <row r="200" spans="1:18" x14ac:dyDescent="0.2">
      <c r="C200" s="65"/>
      <c r="D200" s="65"/>
      <c r="E200" s="65"/>
      <c r="N200" s="65"/>
      <c r="O200" s="65"/>
      <c r="P200" s="65"/>
    </row>
    <row r="201" spans="1:18" x14ac:dyDescent="0.2">
      <c r="C201" s="65"/>
      <c r="D201" s="65"/>
      <c r="E201" s="65"/>
      <c r="N201" s="65"/>
      <c r="O201" s="65"/>
      <c r="P201" s="65"/>
    </row>
    <row r="202" spans="1:18" x14ac:dyDescent="0.2">
      <c r="C202" s="65"/>
      <c r="D202" s="65"/>
      <c r="E202" s="65"/>
      <c r="N202" s="65"/>
      <c r="O202" s="65"/>
      <c r="P202" s="65"/>
    </row>
    <row r="203" spans="1:18" x14ac:dyDescent="0.2">
      <c r="C203" s="65"/>
      <c r="D203" s="65"/>
      <c r="E203" s="65"/>
      <c r="N203" s="65"/>
      <c r="O203" s="65"/>
      <c r="P203" s="65"/>
    </row>
    <row r="204" spans="1:18" x14ac:dyDescent="0.2">
      <c r="C204" s="65"/>
      <c r="D204" s="65"/>
      <c r="E204" s="65"/>
      <c r="N204" s="65"/>
      <c r="O204" s="65"/>
      <c r="P204" s="65"/>
    </row>
    <row r="205" spans="1:18" s="66" customFormat="1" x14ac:dyDescent="0.2">
      <c r="F205" s="69"/>
      <c r="G205" s="70"/>
      <c r="Q205" s="69"/>
      <c r="R205" s="70"/>
    </row>
    <row r="207" spans="1:18" s="64" customFormat="1" x14ac:dyDescent="0.2">
      <c r="F207" s="72"/>
      <c r="G207" s="73"/>
      <c r="Q207" s="72"/>
      <c r="R207" s="73"/>
    </row>
    <row r="208" spans="1:18" x14ac:dyDescent="0.2">
      <c r="C208" s="65"/>
      <c r="D208" s="65"/>
      <c r="E208" s="65"/>
      <c r="N208" s="65"/>
      <c r="O208" s="65"/>
      <c r="P208" s="65"/>
    </row>
    <row r="209" spans="1:18" x14ac:dyDescent="0.2">
      <c r="C209" s="65"/>
      <c r="D209" s="65"/>
      <c r="E209" s="65"/>
      <c r="N209" s="65"/>
      <c r="O209" s="65"/>
      <c r="P209" s="65"/>
    </row>
    <row r="210" spans="1:18" x14ac:dyDescent="0.2">
      <c r="C210" s="65"/>
      <c r="D210" s="65"/>
      <c r="E210" s="65"/>
      <c r="N210" s="65"/>
      <c r="O210" s="65"/>
      <c r="P210" s="65"/>
    </row>
    <row r="211" spans="1:18" x14ac:dyDescent="0.2">
      <c r="C211" s="65"/>
      <c r="D211" s="65"/>
      <c r="E211" s="65"/>
      <c r="N211" s="65"/>
      <c r="O211" s="65"/>
      <c r="P211" s="65"/>
    </row>
    <row r="212" spans="1:18" x14ac:dyDescent="0.2">
      <c r="C212" s="65"/>
      <c r="D212" s="65"/>
      <c r="E212" s="65"/>
      <c r="N212" s="65"/>
      <c r="O212" s="65"/>
      <c r="P212" s="65"/>
    </row>
    <row r="213" spans="1:18" x14ac:dyDescent="0.2">
      <c r="C213" s="65"/>
      <c r="D213" s="65"/>
      <c r="E213" s="65"/>
      <c r="N213" s="65"/>
      <c r="O213" s="65"/>
      <c r="P213" s="65"/>
    </row>
    <row r="214" spans="1:18" s="66" customFormat="1" x14ac:dyDescent="0.2">
      <c r="F214" s="69"/>
      <c r="G214" s="70"/>
      <c r="Q214" s="69"/>
      <c r="R214" s="70"/>
    </row>
    <row r="216" spans="1:18" x14ac:dyDescent="0.2">
      <c r="A216" s="66"/>
    </row>
    <row r="218" spans="1:18" s="64" customFormat="1" x14ac:dyDescent="0.2">
      <c r="F218" s="72"/>
      <c r="G218" s="73"/>
      <c r="Q218" s="72"/>
      <c r="R218" s="73"/>
    </row>
    <row r="219" spans="1:18" x14ac:dyDescent="0.2">
      <c r="C219" s="65"/>
      <c r="D219" s="65"/>
      <c r="E219" s="65"/>
      <c r="N219" s="65"/>
      <c r="O219" s="65"/>
      <c r="P219" s="65"/>
    </row>
    <row r="220" spans="1:18" x14ac:dyDescent="0.2">
      <c r="C220" s="65"/>
      <c r="D220" s="65"/>
      <c r="E220" s="65"/>
      <c r="N220" s="65"/>
      <c r="O220" s="65"/>
      <c r="P220" s="65"/>
    </row>
    <row r="221" spans="1:18" x14ac:dyDescent="0.2">
      <c r="C221" s="65"/>
      <c r="D221" s="65"/>
      <c r="E221" s="65"/>
      <c r="N221" s="65"/>
      <c r="O221" s="65"/>
      <c r="P221" s="65"/>
    </row>
    <row r="222" spans="1:18" x14ac:dyDescent="0.2">
      <c r="C222" s="65"/>
      <c r="D222" s="65"/>
      <c r="E222" s="65"/>
      <c r="N222" s="65"/>
      <c r="O222" s="65"/>
      <c r="P222" s="65"/>
    </row>
    <row r="223" spans="1:18" x14ac:dyDescent="0.2">
      <c r="C223" s="65"/>
      <c r="D223" s="65"/>
      <c r="E223" s="65"/>
      <c r="N223" s="65"/>
      <c r="O223" s="65"/>
      <c r="P223" s="65"/>
    </row>
    <row r="224" spans="1:18" x14ac:dyDescent="0.2">
      <c r="C224" s="65"/>
      <c r="D224" s="65"/>
      <c r="E224" s="65"/>
      <c r="N224" s="65"/>
      <c r="O224" s="65"/>
      <c r="P224" s="65"/>
    </row>
    <row r="225" spans="1:18" s="66" customFormat="1" x14ac:dyDescent="0.2">
      <c r="F225" s="69"/>
      <c r="G225" s="70"/>
      <c r="Q225" s="69"/>
      <c r="R225" s="70"/>
    </row>
    <row r="227" spans="1:18" s="64" customFormat="1" x14ac:dyDescent="0.2">
      <c r="F227" s="72"/>
      <c r="G227" s="73"/>
      <c r="Q227" s="72"/>
      <c r="R227" s="73"/>
    </row>
    <row r="228" spans="1:18" x14ac:dyDescent="0.2">
      <c r="C228" s="65"/>
      <c r="D228" s="65"/>
      <c r="E228" s="65"/>
      <c r="N228" s="65"/>
      <c r="O228" s="65"/>
      <c r="P228" s="65"/>
    </row>
    <row r="229" spans="1:18" x14ac:dyDescent="0.2">
      <c r="C229" s="65"/>
      <c r="D229" s="65"/>
      <c r="E229" s="65"/>
      <c r="N229" s="65"/>
      <c r="O229" s="65"/>
      <c r="P229" s="65"/>
    </row>
    <row r="230" spans="1:18" x14ac:dyDescent="0.2">
      <c r="C230" s="65"/>
      <c r="D230" s="65"/>
      <c r="E230" s="65"/>
      <c r="N230" s="65"/>
      <c r="O230" s="65"/>
      <c r="P230" s="65"/>
    </row>
    <row r="231" spans="1:18" x14ac:dyDescent="0.2">
      <c r="C231" s="65"/>
      <c r="D231" s="65"/>
      <c r="E231" s="65"/>
      <c r="N231" s="65"/>
      <c r="O231" s="65"/>
      <c r="P231" s="65"/>
    </row>
    <row r="232" spans="1:18" x14ac:dyDescent="0.2">
      <c r="C232" s="65"/>
      <c r="D232" s="65"/>
      <c r="E232" s="65"/>
      <c r="N232" s="65"/>
      <c r="O232" s="65"/>
      <c r="P232" s="65"/>
    </row>
    <row r="233" spans="1:18" x14ac:dyDescent="0.2">
      <c r="C233" s="65"/>
      <c r="D233" s="65"/>
      <c r="E233" s="65"/>
      <c r="N233" s="65"/>
      <c r="O233" s="65"/>
      <c r="P233" s="65"/>
    </row>
    <row r="234" spans="1:18" s="66" customFormat="1" x14ac:dyDescent="0.2">
      <c r="F234" s="69"/>
      <c r="G234" s="70"/>
      <c r="Q234" s="69"/>
      <c r="R234" s="70"/>
    </row>
    <row r="235" spans="1:18" x14ac:dyDescent="0.2">
      <c r="A235" s="66"/>
    </row>
    <row r="237" spans="1:18" s="64" customFormat="1" ht="15.75" customHeight="1" x14ac:dyDescent="0.2">
      <c r="F237" s="72"/>
      <c r="G237" s="73"/>
      <c r="Q237" s="72"/>
      <c r="R237" s="73"/>
    </row>
    <row r="238" spans="1:18" x14ac:dyDescent="0.2">
      <c r="C238" s="65"/>
      <c r="D238" s="65"/>
      <c r="E238" s="65"/>
      <c r="N238" s="65"/>
      <c r="O238" s="65"/>
      <c r="P238" s="65"/>
    </row>
    <row r="239" spans="1:18" x14ac:dyDescent="0.2">
      <c r="C239" s="65"/>
      <c r="D239" s="65"/>
      <c r="E239" s="65"/>
      <c r="N239" s="65"/>
      <c r="O239" s="65"/>
      <c r="P239" s="65"/>
    </row>
    <row r="240" spans="1:18" x14ac:dyDescent="0.2">
      <c r="C240" s="65"/>
      <c r="D240" s="65"/>
      <c r="E240" s="65"/>
      <c r="N240" s="65"/>
      <c r="O240" s="65"/>
      <c r="P240" s="65"/>
    </row>
    <row r="241" spans="1:18" x14ac:dyDescent="0.2">
      <c r="C241" s="65"/>
      <c r="D241" s="65"/>
      <c r="E241" s="65"/>
      <c r="N241" s="65"/>
      <c r="O241" s="65"/>
      <c r="P241" s="65"/>
    </row>
    <row r="242" spans="1:18" x14ac:dyDescent="0.2">
      <c r="C242" s="65"/>
      <c r="D242" s="65"/>
      <c r="E242" s="65"/>
      <c r="N242" s="65"/>
      <c r="O242" s="65"/>
      <c r="P242" s="65"/>
    </row>
    <row r="243" spans="1:18" x14ac:dyDescent="0.2">
      <c r="C243" s="65"/>
      <c r="D243" s="65"/>
      <c r="E243" s="65"/>
      <c r="N243" s="65"/>
      <c r="O243" s="65"/>
      <c r="P243" s="65"/>
    </row>
    <row r="244" spans="1:18" s="66" customFormat="1" x14ac:dyDescent="0.2">
      <c r="F244" s="69"/>
      <c r="G244" s="70"/>
      <c r="Q244" s="69"/>
      <c r="R244" s="70"/>
    </row>
    <row r="246" spans="1:18" s="64" customFormat="1" x14ac:dyDescent="0.2">
      <c r="F246" s="72"/>
      <c r="G246" s="73"/>
      <c r="Q246" s="72"/>
      <c r="R246" s="73"/>
    </row>
    <row r="247" spans="1:18" x14ac:dyDescent="0.2">
      <c r="C247" s="65"/>
      <c r="D247" s="65"/>
      <c r="E247" s="65"/>
      <c r="N247" s="65"/>
      <c r="O247" s="65"/>
      <c r="P247" s="65"/>
    </row>
    <row r="248" spans="1:18" x14ac:dyDescent="0.2">
      <c r="C248" s="65"/>
      <c r="D248" s="65"/>
      <c r="E248" s="65"/>
      <c r="N248" s="65"/>
      <c r="O248" s="65"/>
      <c r="P248" s="65"/>
    </row>
    <row r="249" spans="1:18" x14ac:dyDescent="0.2">
      <c r="C249" s="65"/>
      <c r="D249" s="65"/>
      <c r="E249" s="65"/>
      <c r="N249" s="65"/>
      <c r="O249" s="65"/>
      <c r="P249" s="65"/>
    </row>
    <row r="250" spans="1:18" x14ac:dyDescent="0.2">
      <c r="C250" s="65"/>
      <c r="D250" s="65"/>
      <c r="E250" s="65"/>
      <c r="N250" s="65"/>
      <c r="O250" s="65"/>
      <c r="P250" s="65"/>
    </row>
    <row r="251" spans="1:18" x14ac:dyDescent="0.2">
      <c r="C251" s="65"/>
      <c r="D251" s="65"/>
      <c r="E251" s="65"/>
      <c r="N251" s="65"/>
      <c r="O251" s="65"/>
      <c r="P251" s="65"/>
    </row>
    <row r="252" spans="1:18" x14ac:dyDescent="0.2">
      <c r="C252" s="65"/>
      <c r="D252" s="65"/>
      <c r="E252" s="65"/>
      <c r="N252" s="65"/>
      <c r="O252" s="65"/>
      <c r="P252" s="65"/>
    </row>
    <row r="253" spans="1:18" s="66" customFormat="1" x14ac:dyDescent="0.2">
      <c r="F253" s="69"/>
      <c r="G253" s="70"/>
      <c r="Q253" s="69"/>
      <c r="R253" s="70"/>
    </row>
    <row r="255" spans="1:18" x14ac:dyDescent="0.2">
      <c r="A255" s="66"/>
    </row>
    <row r="257" spans="3:18" s="64" customFormat="1" x14ac:dyDescent="0.2">
      <c r="F257" s="72"/>
      <c r="G257" s="73"/>
      <c r="Q257" s="72"/>
      <c r="R257" s="73"/>
    </row>
    <row r="258" spans="3:18" x14ac:dyDescent="0.2">
      <c r="C258" s="65"/>
      <c r="D258" s="65"/>
      <c r="E258" s="65"/>
      <c r="N258" s="65"/>
      <c r="O258" s="65"/>
      <c r="P258" s="65"/>
    </row>
    <row r="259" spans="3:18" x14ac:dyDescent="0.2">
      <c r="C259" s="65"/>
      <c r="D259" s="65"/>
      <c r="E259" s="65"/>
      <c r="N259" s="65"/>
      <c r="O259" s="65"/>
      <c r="P259" s="65"/>
    </row>
    <row r="260" spans="3:18" x14ac:dyDescent="0.2">
      <c r="C260" s="65"/>
      <c r="D260" s="65"/>
      <c r="E260" s="65"/>
      <c r="N260" s="65"/>
      <c r="O260" s="65"/>
      <c r="P260" s="65"/>
    </row>
    <row r="261" spans="3:18" x14ac:dyDescent="0.2">
      <c r="C261" s="65"/>
      <c r="D261" s="65"/>
      <c r="E261" s="65"/>
      <c r="N261" s="65"/>
      <c r="O261" s="65"/>
      <c r="P261" s="65"/>
    </row>
    <row r="262" spans="3:18" x14ac:dyDescent="0.2">
      <c r="C262" s="65"/>
      <c r="D262" s="65"/>
      <c r="E262" s="65"/>
      <c r="N262" s="65"/>
      <c r="O262" s="65"/>
      <c r="P262" s="65"/>
    </row>
    <row r="263" spans="3:18" x14ac:dyDescent="0.2">
      <c r="C263" s="65"/>
      <c r="D263" s="65"/>
      <c r="E263" s="65"/>
      <c r="N263" s="65"/>
      <c r="O263" s="65"/>
      <c r="P263" s="65"/>
    </row>
    <row r="264" spans="3:18" s="66" customFormat="1" x14ac:dyDescent="0.2">
      <c r="F264" s="69"/>
      <c r="G264" s="70"/>
      <c r="Q264" s="69"/>
      <c r="R264" s="70"/>
    </row>
    <row r="266" spans="3:18" s="64" customFormat="1" x14ac:dyDescent="0.2">
      <c r="F266" s="72"/>
      <c r="G266" s="73"/>
      <c r="Q266" s="72"/>
      <c r="R266" s="73"/>
    </row>
    <row r="267" spans="3:18" x14ac:dyDescent="0.2">
      <c r="C267" s="65"/>
      <c r="D267" s="65"/>
      <c r="E267" s="65"/>
      <c r="N267" s="65"/>
      <c r="O267" s="65"/>
      <c r="P267" s="65"/>
    </row>
    <row r="268" spans="3:18" x14ac:dyDescent="0.2">
      <c r="C268" s="65"/>
      <c r="D268" s="65"/>
      <c r="E268" s="65"/>
      <c r="N268" s="65"/>
      <c r="O268" s="65"/>
      <c r="P268" s="65"/>
    </row>
    <row r="269" spans="3:18" x14ac:dyDescent="0.2">
      <c r="C269" s="65"/>
      <c r="D269" s="65"/>
      <c r="E269" s="65"/>
      <c r="N269" s="65"/>
      <c r="O269" s="65"/>
      <c r="P269" s="65"/>
    </row>
    <row r="270" spans="3:18" x14ac:dyDescent="0.2">
      <c r="C270" s="65"/>
      <c r="D270" s="65"/>
      <c r="E270" s="65"/>
      <c r="N270" s="65"/>
      <c r="O270" s="65"/>
      <c r="P270" s="65"/>
    </row>
    <row r="271" spans="3:18" x14ac:dyDescent="0.2">
      <c r="C271" s="65"/>
      <c r="D271" s="65"/>
      <c r="E271" s="65"/>
      <c r="N271" s="65"/>
      <c r="O271" s="65"/>
      <c r="P271" s="65"/>
    </row>
    <row r="272" spans="3:18" x14ac:dyDescent="0.2">
      <c r="C272" s="65"/>
      <c r="D272" s="65"/>
      <c r="E272" s="65"/>
      <c r="N272" s="65"/>
      <c r="O272" s="65"/>
      <c r="P272" s="65"/>
    </row>
    <row r="273" spans="6:18" s="66" customFormat="1" x14ac:dyDescent="0.2">
      <c r="F273" s="69"/>
      <c r="G273" s="70"/>
      <c r="Q273" s="69"/>
      <c r="R273" s="70"/>
    </row>
  </sheetData>
  <sheetProtection deleteRows="0" selectLockedCells="1" sort="0"/>
  <sortState ref="T2:AB9">
    <sortCondition descending="1" ref="V2:V5"/>
  </sortState>
  <pageMargins left="0.25" right="0.25"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V130"/>
  <sheetViews>
    <sheetView topLeftCell="A19" workbookViewId="0">
      <selection activeCell="O33" sqref="O33"/>
    </sheetView>
  </sheetViews>
  <sheetFormatPr defaultRowHeight="15" x14ac:dyDescent="0.25"/>
  <cols>
    <col min="1" max="1" width="2.85546875" style="1" customWidth="1"/>
    <col min="2" max="2" width="28.5703125" style="6" customWidth="1"/>
    <col min="3" max="3" width="11.7109375" style="6" customWidth="1"/>
    <col min="4" max="4" width="11.85546875" style="36" customWidth="1"/>
    <col min="5" max="6" width="8.5703125" customWidth="1"/>
    <col min="7" max="7" width="4.140625" customWidth="1"/>
    <col min="8" max="8" width="5" customWidth="1"/>
    <col min="9" max="9" width="7.42578125" style="76" customWidth="1"/>
    <col min="10" max="10" width="8.85546875" style="16" customWidth="1"/>
    <col min="11" max="11" width="9.28515625" style="10" customWidth="1"/>
    <col min="12" max="12" width="5.85546875" style="76" customWidth="1"/>
    <col min="13" max="13" width="6.7109375" customWidth="1"/>
    <col min="14" max="14" width="6.85546875" style="76" customWidth="1"/>
    <col min="15" max="15" width="31.28515625" style="12" customWidth="1"/>
    <col min="16" max="16" width="9.140625" style="12"/>
    <col min="22" max="22" width="9.140625" style="76"/>
  </cols>
  <sheetData>
    <row r="8" spans="1:22" s="19" customFormat="1" ht="15.75" x14ac:dyDescent="0.25">
      <c r="B8" s="20" t="s">
        <v>33</v>
      </c>
      <c r="C8" s="20"/>
      <c r="D8" s="33"/>
      <c r="I8" s="74"/>
      <c r="J8" s="21"/>
      <c r="K8" s="22"/>
      <c r="L8" s="74"/>
      <c r="N8" s="74"/>
      <c r="P8" s="20" t="s">
        <v>32</v>
      </c>
      <c r="Q8" s="20"/>
      <c r="S8" s="20" t="s">
        <v>34</v>
      </c>
      <c r="T8" s="20"/>
      <c r="V8" s="74"/>
    </row>
    <row r="9" spans="1:22" s="1" customFormat="1" x14ac:dyDescent="0.25">
      <c r="B9" s="7" t="s">
        <v>27</v>
      </c>
      <c r="C9" s="7" t="s">
        <v>41</v>
      </c>
      <c r="D9" s="34" t="s">
        <v>36</v>
      </c>
      <c r="E9" s="1" t="s">
        <v>1</v>
      </c>
      <c r="F9" s="1" t="s">
        <v>2</v>
      </c>
      <c r="G9" s="1" t="s">
        <v>25</v>
      </c>
      <c r="H9" s="1" t="s">
        <v>24</v>
      </c>
      <c r="I9" s="75" t="s">
        <v>19</v>
      </c>
      <c r="J9" s="15" t="s">
        <v>21</v>
      </c>
      <c r="K9" s="11" t="s">
        <v>6</v>
      </c>
      <c r="L9" s="75" t="s">
        <v>20</v>
      </c>
      <c r="M9" s="1" t="s">
        <v>26</v>
      </c>
      <c r="N9" s="75" t="s">
        <v>1</v>
      </c>
      <c r="O9" s="18"/>
      <c r="P9" s="18" t="s">
        <v>2</v>
      </c>
      <c r="Q9" s="1" t="s">
        <v>25</v>
      </c>
      <c r="S9" s="1" t="s">
        <v>2</v>
      </c>
      <c r="T9" s="1" t="s">
        <v>25</v>
      </c>
      <c r="U9" s="1" t="s">
        <v>35</v>
      </c>
      <c r="V9" s="75" t="s">
        <v>1</v>
      </c>
    </row>
    <row r="10" spans="1:22" x14ac:dyDescent="0.25">
      <c r="A10" s="1">
        <v>1</v>
      </c>
      <c r="B10" s="8" t="str">
        <f>Blad2!L23</f>
        <v>Henk Scherpenhuizen</v>
      </c>
      <c r="C10" s="23">
        <f>Blad1!I20</f>
        <v>19</v>
      </c>
      <c r="D10" s="35">
        <f>Blad1!J20</f>
        <v>352034</v>
      </c>
      <c r="E10">
        <f>Blad2!M30</f>
        <v>114</v>
      </c>
      <c r="F10">
        <f>Blad2!N30</f>
        <v>114</v>
      </c>
      <c r="G10">
        <f>Blad2!O30</f>
        <v>278</v>
      </c>
      <c r="H10">
        <f>Blad2!P30</f>
        <v>11</v>
      </c>
      <c r="I10" s="76">
        <v>1</v>
      </c>
      <c r="J10" s="16">
        <f>Blad2!Q30</f>
        <v>0.41007194244604317</v>
      </c>
      <c r="K10" s="10">
        <f>Blad2!R30</f>
        <v>1</v>
      </c>
      <c r="L10" s="76">
        <v>1</v>
      </c>
      <c r="M10">
        <f t="shared" ref="M10:M33" si="0">SUM(I10,L10)</f>
        <v>2</v>
      </c>
      <c r="N10" s="76">
        <v>23</v>
      </c>
      <c r="P10" s="12">
        <f>Blad5!C10</f>
        <v>0</v>
      </c>
      <c r="Q10">
        <f>Blad5!D10</f>
        <v>0</v>
      </c>
      <c r="S10">
        <f>SUM(F10,P10)</f>
        <v>114</v>
      </c>
      <c r="T10">
        <f>SUM(G10,Q10)</f>
        <v>278</v>
      </c>
      <c r="U10" s="16">
        <f>S10/T10</f>
        <v>0.41007194244604317</v>
      </c>
      <c r="V10" s="76">
        <v>23</v>
      </c>
    </row>
    <row r="11" spans="1:22" x14ac:dyDescent="0.25">
      <c r="A11" s="1">
        <v>2</v>
      </c>
      <c r="B11" s="8" t="str">
        <f>Blad2!A101</f>
        <v>Dries Jonkman</v>
      </c>
      <c r="C11" s="35">
        <f>Blad1!I29</f>
        <v>23</v>
      </c>
      <c r="D11" s="35" t="str">
        <f>Blad1!J29</f>
        <v>06-13964213</v>
      </c>
      <c r="E11" s="3">
        <f>Blad2!B108</f>
        <v>138</v>
      </c>
      <c r="F11" s="3">
        <f>Blad2!C108</f>
        <v>135</v>
      </c>
      <c r="G11" s="3">
        <f>Blad2!D108</f>
        <v>326</v>
      </c>
      <c r="H11" s="3">
        <f>Blad2!E108</f>
        <v>10</v>
      </c>
      <c r="I11" s="76">
        <v>2.5</v>
      </c>
      <c r="J11" s="17">
        <f>Blad2!F108</f>
        <v>0.41411042944785276</v>
      </c>
      <c r="K11" s="14">
        <f>Blad2!G108</f>
        <v>0.97826086956521741</v>
      </c>
      <c r="L11" s="76">
        <v>2</v>
      </c>
      <c r="M11" s="3">
        <f t="shared" si="0"/>
        <v>4.5</v>
      </c>
      <c r="N11" s="76">
        <v>23</v>
      </c>
      <c r="P11" s="12">
        <f>Blad5!C30</f>
        <v>128</v>
      </c>
      <c r="Q11">
        <f>Blad5!D30</f>
        <v>278</v>
      </c>
      <c r="S11">
        <f t="shared" ref="S11:S25" si="1">SUM(F11,P11)</f>
        <v>263</v>
      </c>
      <c r="T11">
        <f t="shared" ref="T11:T25" si="2">SUM(G11,Q11)</f>
        <v>604</v>
      </c>
      <c r="U11" s="16">
        <f>S11/T11</f>
        <v>0.43543046357615894</v>
      </c>
      <c r="V11" s="76">
        <v>23</v>
      </c>
    </row>
    <row r="12" spans="1:22" x14ac:dyDescent="0.25">
      <c r="A12" s="1">
        <v>3</v>
      </c>
      <c r="B12" s="8" t="str">
        <f>Blad2!L62</f>
        <v>Frans de Haan</v>
      </c>
      <c r="C12" s="8">
        <f>Blad1!I25</f>
        <v>21</v>
      </c>
      <c r="D12" s="35">
        <f>Blad1!J25</f>
        <v>356044</v>
      </c>
      <c r="E12" s="3">
        <f>Blad2!M69</f>
        <v>126</v>
      </c>
      <c r="F12" s="3">
        <f>Blad2!N69</f>
        <v>115</v>
      </c>
      <c r="G12" s="3">
        <f>Blad2!O69</f>
        <v>297</v>
      </c>
      <c r="H12" s="3">
        <f>Blad2!P69</f>
        <v>10</v>
      </c>
      <c r="I12" s="76">
        <v>2.5</v>
      </c>
      <c r="J12" s="17">
        <f>Blad2!Q69</f>
        <v>0.38720538720538722</v>
      </c>
      <c r="K12" s="14">
        <f>Blad2!R69</f>
        <v>0.91269841269841268</v>
      </c>
      <c r="L12" s="76">
        <v>4</v>
      </c>
      <c r="M12" s="3">
        <f t="shared" si="0"/>
        <v>6.5</v>
      </c>
      <c r="N12" s="76">
        <v>21</v>
      </c>
      <c r="P12" s="12">
        <f>Blad5!C49</f>
        <v>118</v>
      </c>
      <c r="Q12">
        <f>Blad5!D49</f>
        <v>342</v>
      </c>
      <c r="S12">
        <f t="shared" si="1"/>
        <v>233</v>
      </c>
      <c r="T12">
        <f t="shared" si="2"/>
        <v>639</v>
      </c>
      <c r="U12" s="16">
        <f>S12/T12</f>
        <v>0.36463223787167448</v>
      </c>
      <c r="V12" s="76">
        <v>21</v>
      </c>
    </row>
    <row r="13" spans="1:22" x14ac:dyDescent="0.25">
      <c r="A13" s="1">
        <v>4</v>
      </c>
      <c r="B13" s="8" t="str">
        <f>Blad2!L42</f>
        <v>Theo Oortwijn</v>
      </c>
      <c r="C13" s="23">
        <f>Blad1!B24</f>
        <v>23</v>
      </c>
      <c r="D13" s="35">
        <f>Blad1!C25</f>
        <v>395243</v>
      </c>
      <c r="E13">
        <f>Blad2!M49</f>
        <v>114</v>
      </c>
      <c r="F13">
        <f>Blad2!N49</f>
        <v>108</v>
      </c>
      <c r="G13">
        <f>Blad2!O49</f>
        <v>340</v>
      </c>
      <c r="H13">
        <f>Blad2!P49</f>
        <v>8</v>
      </c>
      <c r="I13" s="76">
        <v>7.5</v>
      </c>
      <c r="J13" s="16">
        <f>Blad2!Q49</f>
        <v>0.31764705882352939</v>
      </c>
      <c r="K13" s="10">
        <f>Blad2!R49</f>
        <v>0.94736842105263153</v>
      </c>
      <c r="L13" s="76">
        <v>3</v>
      </c>
      <c r="M13">
        <f t="shared" si="0"/>
        <v>10.5</v>
      </c>
      <c r="N13" s="76">
        <v>19</v>
      </c>
      <c r="P13" s="12">
        <f>Blad5!C69</f>
        <v>98</v>
      </c>
      <c r="Q13">
        <f>Blad5!D69</f>
        <v>259</v>
      </c>
      <c r="S13">
        <f t="shared" si="1"/>
        <v>206</v>
      </c>
      <c r="T13">
        <f t="shared" si="2"/>
        <v>599</v>
      </c>
      <c r="U13" s="16">
        <f>S13/T13</f>
        <v>0.34390651085141904</v>
      </c>
      <c r="V13" s="76">
        <v>19</v>
      </c>
    </row>
    <row r="14" spans="1:22" x14ac:dyDescent="0.25">
      <c r="A14" s="1">
        <v>5</v>
      </c>
      <c r="B14" s="8" t="str">
        <f>Blad2!L81</f>
        <v>Henk Nijhuis</v>
      </c>
      <c r="C14" s="8">
        <f>Blad1!B30</f>
        <v>21</v>
      </c>
      <c r="D14" s="35">
        <f>Blad1!C30</f>
        <v>352735</v>
      </c>
      <c r="E14" s="3">
        <f>Blad2!M88</f>
        <v>126</v>
      </c>
      <c r="F14" s="3">
        <f>Blad2!N88</f>
        <v>114</v>
      </c>
      <c r="G14" s="3">
        <f>Blad2!O88</f>
        <v>291</v>
      </c>
      <c r="H14" s="3">
        <f>Blad2!P88</f>
        <v>8</v>
      </c>
      <c r="I14" s="76">
        <v>7.5</v>
      </c>
      <c r="J14" s="17">
        <f>Blad2!Q88</f>
        <v>0.39175257731958762</v>
      </c>
      <c r="K14" s="14">
        <f>Blad2!R88</f>
        <v>0.90476190476190477</v>
      </c>
      <c r="L14" s="76">
        <v>5</v>
      </c>
      <c r="M14" s="3">
        <f t="shared" si="0"/>
        <v>12.5</v>
      </c>
      <c r="N14" s="76">
        <v>21</v>
      </c>
      <c r="P14" s="12">
        <f>Blad5!K69</f>
        <v>119</v>
      </c>
      <c r="Q14">
        <f>Blad5!L69</f>
        <v>288</v>
      </c>
      <c r="S14">
        <f t="shared" si="1"/>
        <v>233</v>
      </c>
      <c r="T14">
        <f t="shared" si="2"/>
        <v>579</v>
      </c>
      <c r="U14" s="16">
        <f t="shared" ref="U14:U25" si="3">S14/T14</f>
        <v>0.40241796200345425</v>
      </c>
      <c r="V14" s="76">
        <v>23</v>
      </c>
    </row>
    <row r="15" spans="1:22" x14ac:dyDescent="0.25">
      <c r="A15" s="1">
        <v>6</v>
      </c>
      <c r="B15" s="8" t="str">
        <f>Blad2!A51</f>
        <v>Bertus Stegeman</v>
      </c>
      <c r="C15" s="23">
        <f>Blad1!B25</f>
        <v>19</v>
      </c>
      <c r="D15" s="35">
        <f>Blad1!C26</f>
        <v>354566</v>
      </c>
      <c r="E15">
        <f>Blad2!B58</f>
        <v>102</v>
      </c>
      <c r="F15">
        <f>Blad2!C58</f>
        <v>91</v>
      </c>
      <c r="G15">
        <f>Blad2!D58</f>
        <v>313</v>
      </c>
      <c r="H15">
        <f>Blad2!E58</f>
        <v>8</v>
      </c>
      <c r="I15" s="76">
        <v>7.5</v>
      </c>
      <c r="J15" s="16">
        <f>Blad2!F58</f>
        <v>0.29073482428115016</v>
      </c>
      <c r="K15" s="10">
        <f>Blad2!G58</f>
        <v>0.89215686274509809</v>
      </c>
      <c r="L15" s="76">
        <v>6</v>
      </c>
      <c r="M15">
        <f t="shared" si="0"/>
        <v>13.5</v>
      </c>
      <c r="N15" s="76">
        <v>18</v>
      </c>
      <c r="P15" s="12">
        <f>Blad5!K49</f>
        <v>90</v>
      </c>
      <c r="Q15">
        <f>Blad5!L49</f>
        <v>320</v>
      </c>
      <c r="S15">
        <f t="shared" si="1"/>
        <v>181</v>
      </c>
      <c r="T15">
        <f t="shared" si="2"/>
        <v>633</v>
      </c>
      <c r="U15" s="16">
        <f t="shared" si="3"/>
        <v>0.28593996840442337</v>
      </c>
      <c r="V15" s="76">
        <v>18</v>
      </c>
    </row>
    <row r="16" spans="1:22" x14ac:dyDescent="0.25">
      <c r="A16" s="1">
        <v>7</v>
      </c>
      <c r="B16" s="8" t="str">
        <f>Blad2!L3</f>
        <v>Jan Slinkman</v>
      </c>
      <c r="C16" s="8">
        <f>Blad1!B20</f>
        <v>19</v>
      </c>
      <c r="D16" s="35" t="str">
        <f>Blad1!C20</f>
        <v>06-37169626</v>
      </c>
      <c r="E16">
        <f>Blad2!M10</f>
        <v>114</v>
      </c>
      <c r="F16">
        <f>Blad2!N10</f>
        <v>101</v>
      </c>
      <c r="G16">
        <f>Blad2!O10</f>
        <v>253</v>
      </c>
      <c r="H16">
        <f>Blad2!P10</f>
        <v>8</v>
      </c>
      <c r="I16" s="76">
        <v>7.5</v>
      </c>
      <c r="J16" s="16">
        <f>Blad2!Q10</f>
        <v>0.39920948616600793</v>
      </c>
      <c r="K16" s="10">
        <f>Blad2!R10</f>
        <v>0.88596491228070173</v>
      </c>
      <c r="L16" s="76">
        <v>7</v>
      </c>
      <c r="M16">
        <f t="shared" si="0"/>
        <v>14.5</v>
      </c>
      <c r="N16" s="76">
        <v>21</v>
      </c>
      <c r="P16" s="12">
        <f>Blad5!K30</f>
        <v>115</v>
      </c>
      <c r="Q16">
        <f>Blad5!L30</f>
        <v>258</v>
      </c>
      <c r="S16">
        <f t="shared" si="1"/>
        <v>216</v>
      </c>
      <c r="T16">
        <f t="shared" si="2"/>
        <v>511</v>
      </c>
      <c r="U16" s="16">
        <f t="shared" si="3"/>
        <v>0.4227005870841487</v>
      </c>
      <c r="V16" s="76">
        <v>23</v>
      </c>
    </row>
    <row r="17" spans="1:22" x14ac:dyDescent="0.25">
      <c r="A17" s="1">
        <v>8</v>
      </c>
      <c r="B17" s="8" t="str">
        <f>Blad2!A3</f>
        <v>Henk Valk</v>
      </c>
      <c r="C17" s="8">
        <f>Blad1!B19</f>
        <v>23</v>
      </c>
      <c r="D17" s="35">
        <f>Blad1!C19</f>
        <v>354483</v>
      </c>
      <c r="E17">
        <f>Blad2!B10</f>
        <v>138</v>
      </c>
      <c r="F17">
        <f>Blad2!C10</f>
        <v>122</v>
      </c>
      <c r="G17">
        <f>Blad2!D10</f>
        <v>285</v>
      </c>
      <c r="H17">
        <f>Blad2!E10</f>
        <v>8</v>
      </c>
      <c r="I17" s="76">
        <v>7.5</v>
      </c>
      <c r="J17" s="16">
        <f>Blad2!F10</f>
        <v>0.42807017543859649</v>
      </c>
      <c r="K17" s="10">
        <f>Blad2!G10</f>
        <v>0.88405797101449279</v>
      </c>
      <c r="L17" s="76">
        <v>8</v>
      </c>
      <c r="M17">
        <f t="shared" si="0"/>
        <v>15.5</v>
      </c>
      <c r="N17" s="76">
        <v>23</v>
      </c>
      <c r="P17" s="12">
        <f>Blad5!K10</f>
        <v>87</v>
      </c>
      <c r="Q17">
        <f>Blad5!L10</f>
        <v>229</v>
      </c>
      <c r="S17">
        <f t="shared" si="1"/>
        <v>209</v>
      </c>
      <c r="T17">
        <f t="shared" si="2"/>
        <v>514</v>
      </c>
      <c r="U17" s="16">
        <f t="shared" si="3"/>
        <v>0.4066147859922179</v>
      </c>
      <c r="V17" s="76">
        <v>23</v>
      </c>
    </row>
    <row r="18" spans="1:22" x14ac:dyDescent="0.25">
      <c r="A18" s="1">
        <v>9</v>
      </c>
      <c r="B18" s="8" t="str">
        <f>Blad2!A110</f>
        <v>Joop Cardol</v>
      </c>
      <c r="C18" s="35">
        <f>Blad1!I31</f>
        <v>16</v>
      </c>
      <c r="D18" s="35">
        <f>Blad1!J31</f>
        <v>358974</v>
      </c>
      <c r="E18" s="3">
        <f>Blad2!B117</f>
        <v>96</v>
      </c>
      <c r="F18" s="3">
        <f>Blad2!C117</f>
        <v>83</v>
      </c>
      <c r="G18" s="3">
        <f>Blad2!D117</f>
        <v>318</v>
      </c>
      <c r="H18" s="3">
        <f>Blad2!E117</f>
        <v>8</v>
      </c>
      <c r="I18" s="76">
        <v>7.5</v>
      </c>
      <c r="J18" s="17">
        <f>Blad2!F117</f>
        <v>0.2610062893081761</v>
      </c>
      <c r="K18" s="14">
        <f>Blad2!G117</f>
        <v>0.86458333333333337</v>
      </c>
      <c r="L18" s="76">
        <v>13</v>
      </c>
      <c r="M18" s="3">
        <f t="shared" si="0"/>
        <v>20.5</v>
      </c>
      <c r="N18" s="76">
        <v>17</v>
      </c>
      <c r="P18" s="12">
        <f>Blad5!C19</f>
        <v>59</v>
      </c>
      <c r="Q18">
        <f>Blad5!D19</f>
        <v>220</v>
      </c>
      <c r="S18">
        <f t="shared" si="1"/>
        <v>142</v>
      </c>
      <c r="T18">
        <f t="shared" si="2"/>
        <v>538</v>
      </c>
      <c r="U18" s="16">
        <f t="shared" si="3"/>
        <v>0.26394052044609667</v>
      </c>
      <c r="V18" s="76">
        <v>17</v>
      </c>
    </row>
    <row r="19" spans="1:22" x14ac:dyDescent="0.25">
      <c r="A19" s="1">
        <v>10</v>
      </c>
      <c r="B19" s="8" t="str">
        <f>Blad2!A32</f>
        <v>Harm Heemstra</v>
      </c>
      <c r="C19" s="23">
        <f>Blad1!I21</f>
        <v>18</v>
      </c>
      <c r="D19" s="35" t="str">
        <f>Blad1!J21</f>
        <v>06-22448788</v>
      </c>
      <c r="E19">
        <f>Blad2!B39</f>
        <v>108</v>
      </c>
      <c r="F19">
        <f>Blad2!C39</f>
        <v>93</v>
      </c>
      <c r="G19">
        <f>Blad2!D39</f>
        <v>266</v>
      </c>
      <c r="H19">
        <f>Blad2!E39</f>
        <v>8</v>
      </c>
      <c r="I19" s="76">
        <v>7.5</v>
      </c>
      <c r="J19" s="16">
        <f>Blad2!F39</f>
        <v>0.34962406015037595</v>
      </c>
      <c r="K19" s="10">
        <f>Blad2!G39</f>
        <v>0.86111111111111116</v>
      </c>
      <c r="L19" s="76">
        <v>14</v>
      </c>
      <c r="M19">
        <f t="shared" si="0"/>
        <v>21.5</v>
      </c>
      <c r="N19" s="76">
        <v>19</v>
      </c>
      <c r="P19" s="12">
        <f>Blad5!C39</f>
        <v>97</v>
      </c>
      <c r="Q19">
        <f>Blad5!D39</f>
        <v>307</v>
      </c>
      <c r="S19">
        <f t="shared" si="1"/>
        <v>190</v>
      </c>
      <c r="T19">
        <f t="shared" si="2"/>
        <v>573</v>
      </c>
      <c r="U19" s="16">
        <f t="shared" si="3"/>
        <v>0.33158813263525305</v>
      </c>
      <c r="V19" s="76">
        <v>19</v>
      </c>
    </row>
    <row r="20" spans="1:22" x14ac:dyDescent="0.25">
      <c r="A20" s="1">
        <v>11</v>
      </c>
      <c r="B20" s="8" t="str">
        <f>Blad2!A12</f>
        <v>Bernard Kieftenbeld</v>
      </c>
      <c r="C20" s="8">
        <f>Blad1!B21</f>
        <v>19</v>
      </c>
      <c r="D20" s="35">
        <f>Blad1!C21</f>
        <v>351335</v>
      </c>
      <c r="E20">
        <f>Blad2!B19</f>
        <v>114</v>
      </c>
      <c r="F20">
        <f>Blad2!C19</f>
        <v>100</v>
      </c>
      <c r="G20">
        <f>Blad2!D19</f>
        <v>300</v>
      </c>
      <c r="H20">
        <f>Blad2!E19</f>
        <v>6</v>
      </c>
      <c r="I20" s="76">
        <v>13</v>
      </c>
      <c r="J20" s="16">
        <f>Blad2!F19</f>
        <v>0.33333333333333331</v>
      </c>
      <c r="K20" s="10">
        <f>Blad2!G19</f>
        <v>0.8771929824561403</v>
      </c>
      <c r="L20" s="76">
        <v>10</v>
      </c>
      <c r="M20">
        <f t="shared" si="0"/>
        <v>23</v>
      </c>
      <c r="N20" s="76">
        <v>19</v>
      </c>
      <c r="P20" s="12">
        <f>Blad5!C58</f>
        <v>105</v>
      </c>
      <c r="Q20">
        <f>Blad5!D58</f>
        <v>320</v>
      </c>
      <c r="S20">
        <f t="shared" si="1"/>
        <v>205</v>
      </c>
      <c r="T20">
        <f t="shared" si="2"/>
        <v>620</v>
      </c>
      <c r="U20" s="16">
        <f t="shared" si="3"/>
        <v>0.33064516129032256</v>
      </c>
      <c r="V20" s="76">
        <v>19</v>
      </c>
    </row>
    <row r="21" spans="1:22" x14ac:dyDescent="0.25">
      <c r="A21" s="1">
        <v>12</v>
      </c>
      <c r="B21" s="8" t="str">
        <f>Blad2!A81</f>
        <v>Roel Cardol</v>
      </c>
      <c r="C21" s="8">
        <f>Blad1!B29</f>
        <v>23</v>
      </c>
      <c r="D21" s="35" t="str">
        <f>Blad1!C29</f>
        <v>06-38288211</v>
      </c>
      <c r="E21" s="3">
        <f>Blad2!B88</f>
        <v>138</v>
      </c>
      <c r="F21" s="3">
        <f>Blad2!C88</f>
        <v>115</v>
      </c>
      <c r="G21" s="3">
        <f>Blad2!D88</f>
        <v>284</v>
      </c>
      <c r="H21" s="3">
        <f>Blad2!E88</f>
        <v>8</v>
      </c>
      <c r="I21" s="76">
        <v>7.5</v>
      </c>
      <c r="J21" s="17">
        <f>Blad2!F88</f>
        <v>0.40492957746478875</v>
      </c>
      <c r="K21" s="14">
        <f>Blad2!G88</f>
        <v>0.83333333333333337</v>
      </c>
      <c r="L21" s="76">
        <v>16</v>
      </c>
      <c r="M21" s="3">
        <f t="shared" si="0"/>
        <v>23.5</v>
      </c>
      <c r="N21" s="76">
        <v>23</v>
      </c>
      <c r="P21" s="12">
        <f>Blad5!C78</f>
        <v>105</v>
      </c>
      <c r="Q21">
        <f>Blad5!D78</f>
        <v>240</v>
      </c>
      <c r="S21">
        <f t="shared" si="1"/>
        <v>220</v>
      </c>
      <c r="T21">
        <f t="shared" si="2"/>
        <v>524</v>
      </c>
      <c r="U21" s="16">
        <f t="shared" si="3"/>
        <v>0.41984732824427479</v>
      </c>
      <c r="V21" s="76">
        <v>23</v>
      </c>
    </row>
    <row r="22" spans="1:22" x14ac:dyDescent="0.25">
      <c r="A22" s="1">
        <v>13</v>
      </c>
      <c r="B22" s="8" t="str">
        <f>Blad2!A90</f>
        <v>Gerard Ankersmit</v>
      </c>
      <c r="C22" s="8">
        <f>Blad1!B31</f>
        <v>16</v>
      </c>
      <c r="D22" s="35">
        <f>Blad1!C31</f>
        <v>851168</v>
      </c>
      <c r="E22" s="3">
        <f>Blad2!B97</f>
        <v>96</v>
      </c>
      <c r="F22" s="3">
        <f>Blad2!C97</f>
        <v>84</v>
      </c>
      <c r="G22" s="3">
        <f>Blad2!D97</f>
        <v>300</v>
      </c>
      <c r="H22" s="3">
        <f>Blad2!E97</f>
        <v>6</v>
      </c>
      <c r="I22" s="76">
        <v>13</v>
      </c>
      <c r="J22" s="17">
        <f>Blad2!F97</f>
        <v>0.28000000000000003</v>
      </c>
      <c r="K22" s="14">
        <f>Blad2!G97</f>
        <v>0.875</v>
      </c>
      <c r="L22" s="76">
        <v>11</v>
      </c>
      <c r="M22" s="3">
        <f t="shared" si="0"/>
        <v>24</v>
      </c>
      <c r="N22" s="76">
        <v>18</v>
      </c>
      <c r="P22" s="12">
        <f>Blad5!K78</f>
        <v>92</v>
      </c>
      <c r="Q22">
        <f>Blad5!L78</f>
        <v>263</v>
      </c>
      <c r="S22">
        <f t="shared" si="1"/>
        <v>176</v>
      </c>
      <c r="T22">
        <f t="shared" si="2"/>
        <v>563</v>
      </c>
      <c r="U22" s="16">
        <f t="shared" si="3"/>
        <v>0.31261101243339257</v>
      </c>
      <c r="V22" s="76">
        <v>19</v>
      </c>
    </row>
    <row r="23" spans="1:22" x14ac:dyDescent="0.25">
      <c r="A23" s="1">
        <v>14</v>
      </c>
      <c r="B23" s="8" t="str">
        <f>Blad2!L110</f>
        <v>Chris v/d Woude</v>
      </c>
      <c r="C23" s="35">
        <f>Blad1!I32</f>
        <v>15</v>
      </c>
      <c r="D23" s="35">
        <f>Blad1!J32</f>
        <v>750642</v>
      </c>
      <c r="E23" s="3">
        <f>Blad2!M117</f>
        <v>90</v>
      </c>
      <c r="F23" s="3">
        <f>Blad2!N117</f>
        <v>79</v>
      </c>
      <c r="G23" s="3">
        <f>Blad2!O117</f>
        <v>311</v>
      </c>
      <c r="H23" s="3">
        <f>Blad2!P117</f>
        <v>4</v>
      </c>
      <c r="I23" s="76">
        <v>17</v>
      </c>
      <c r="J23" s="17">
        <f>Blad2!Q117</f>
        <v>0.25401929260450162</v>
      </c>
      <c r="K23" s="14">
        <f>Blad2!R117</f>
        <v>0.87777777777777777</v>
      </c>
      <c r="L23" s="76">
        <v>9</v>
      </c>
      <c r="M23" s="3">
        <f t="shared" si="0"/>
        <v>26</v>
      </c>
      <c r="N23" s="76">
        <v>17</v>
      </c>
      <c r="P23" s="12">
        <f>Blad5!K58</f>
        <v>68</v>
      </c>
      <c r="Q23">
        <f>Blad5!L58</f>
        <v>354</v>
      </c>
      <c r="S23">
        <f t="shared" si="1"/>
        <v>147</v>
      </c>
      <c r="T23">
        <f t="shared" si="2"/>
        <v>665</v>
      </c>
      <c r="U23" s="16">
        <f t="shared" si="3"/>
        <v>0.22105263157894736</v>
      </c>
      <c r="V23" s="76">
        <v>15</v>
      </c>
    </row>
    <row r="24" spans="1:22" x14ac:dyDescent="0.25">
      <c r="A24" s="1">
        <v>15</v>
      </c>
      <c r="B24" s="8" t="str">
        <f>Blad2!A71</f>
        <v>Johan Bomhof</v>
      </c>
      <c r="C24" s="8">
        <f>Blad1!I26</f>
        <v>16</v>
      </c>
      <c r="D24" s="35">
        <f>Blad1!J26</f>
        <v>392483</v>
      </c>
      <c r="E24" s="3">
        <f>Blad2!B78</f>
        <v>96</v>
      </c>
      <c r="F24" s="3">
        <f>Blad2!C78</f>
        <v>81</v>
      </c>
      <c r="G24" s="3">
        <f>Blad2!D78</f>
        <v>305</v>
      </c>
      <c r="H24" s="3">
        <f>Blad2!E78</f>
        <v>6</v>
      </c>
      <c r="I24" s="76">
        <v>13</v>
      </c>
      <c r="J24" s="17">
        <f>Blad2!F78</f>
        <v>0.26557377049180325</v>
      </c>
      <c r="K24" s="14">
        <f>Blad2!G78</f>
        <v>0.84375</v>
      </c>
      <c r="L24" s="76">
        <v>15</v>
      </c>
      <c r="M24" s="3">
        <f t="shared" si="0"/>
        <v>28</v>
      </c>
      <c r="N24" s="76">
        <v>17</v>
      </c>
      <c r="P24" s="12">
        <f>Blad5!K39</f>
        <v>81</v>
      </c>
      <c r="Q24">
        <f>Blad5!L39</f>
        <v>259</v>
      </c>
      <c r="S24">
        <f t="shared" si="1"/>
        <v>162</v>
      </c>
      <c r="T24">
        <f t="shared" si="2"/>
        <v>564</v>
      </c>
      <c r="U24" s="16">
        <f t="shared" si="3"/>
        <v>0.28723404255319152</v>
      </c>
      <c r="V24" s="76">
        <v>18</v>
      </c>
    </row>
    <row r="25" spans="1:22" x14ac:dyDescent="0.25">
      <c r="A25" s="1">
        <v>16</v>
      </c>
      <c r="B25" s="8" t="str">
        <f>Blad2!A23</f>
        <v>Martin van Galen</v>
      </c>
      <c r="C25" s="23">
        <f>Blad1!I19</f>
        <v>26</v>
      </c>
      <c r="D25" s="35">
        <f>Blad1!J19</f>
        <v>358915</v>
      </c>
      <c r="E25">
        <f>Blad2!B30</f>
        <v>156</v>
      </c>
      <c r="F25">
        <f>Blad2!C30</f>
        <v>135</v>
      </c>
      <c r="G25">
        <f>Blad2!D30</f>
        <v>301</v>
      </c>
      <c r="H25">
        <f>Blad2!E30</f>
        <v>3</v>
      </c>
      <c r="I25" s="76">
        <v>20</v>
      </c>
      <c r="J25" s="16">
        <f>Blad2!F30</f>
        <v>0.44850498338870431</v>
      </c>
      <c r="K25" s="10">
        <f>Blad2!G30</f>
        <v>0.86538461538461542</v>
      </c>
      <c r="L25" s="76">
        <v>12</v>
      </c>
      <c r="M25">
        <f t="shared" si="0"/>
        <v>32</v>
      </c>
      <c r="N25" s="76">
        <v>26</v>
      </c>
      <c r="P25" s="12">
        <f>Blad5!K19</f>
        <v>99</v>
      </c>
      <c r="Q25">
        <f>Blad5!L19</f>
        <v>211</v>
      </c>
      <c r="S25">
        <f t="shared" si="1"/>
        <v>234</v>
      </c>
      <c r="T25">
        <f t="shared" si="2"/>
        <v>512</v>
      </c>
      <c r="U25" s="16">
        <f t="shared" si="3"/>
        <v>0.45703125</v>
      </c>
      <c r="V25" s="76">
        <v>26</v>
      </c>
    </row>
    <row r="26" spans="1:22" x14ac:dyDescent="0.25">
      <c r="A26" s="1">
        <v>17</v>
      </c>
      <c r="B26" s="8" t="str">
        <f>Blad2!L71</f>
        <v>Bep Nijenhuis</v>
      </c>
      <c r="C26" s="8">
        <f>Blad1!I27</f>
        <v>12</v>
      </c>
      <c r="D26" s="35">
        <f>Blad1!J27</f>
        <v>354461</v>
      </c>
      <c r="E26" s="3">
        <f>Blad2!M78</f>
        <v>72</v>
      </c>
      <c r="F26" s="3">
        <f>Blad2!N78</f>
        <v>59</v>
      </c>
      <c r="G26" s="3">
        <f>Blad2!O78</f>
        <v>288</v>
      </c>
      <c r="H26" s="3">
        <f>Blad2!P78</f>
        <v>4</v>
      </c>
      <c r="I26" s="76">
        <v>17</v>
      </c>
      <c r="J26" s="17">
        <f>Blad2!Q78</f>
        <v>0.2048611111111111</v>
      </c>
      <c r="K26" s="14">
        <f>Blad2!R78</f>
        <v>0.81944444444444442</v>
      </c>
      <c r="L26" s="76">
        <v>17</v>
      </c>
      <c r="M26" s="3">
        <f t="shared" si="0"/>
        <v>34</v>
      </c>
      <c r="N26" s="76">
        <v>15</v>
      </c>
    </row>
    <row r="27" spans="1:22" x14ac:dyDescent="0.25">
      <c r="A27" s="1">
        <v>18</v>
      </c>
      <c r="B27" s="8" t="str">
        <f>Blad2!A42</f>
        <v>Willy Swartjes</v>
      </c>
      <c r="C27" s="23">
        <f>Blad1!B23</f>
        <v>0</v>
      </c>
      <c r="D27" s="35">
        <f>Blad1!C24</f>
        <v>360235</v>
      </c>
      <c r="E27">
        <f>Blad2!B49</f>
        <v>138</v>
      </c>
      <c r="F27">
        <f>Blad2!C49</f>
        <v>109</v>
      </c>
      <c r="G27">
        <f>Blad2!D49</f>
        <v>368</v>
      </c>
      <c r="H27">
        <f>Blad2!E49</f>
        <v>4</v>
      </c>
      <c r="I27" s="76">
        <v>17</v>
      </c>
      <c r="J27" s="16">
        <f>Blad2!F49</f>
        <v>0.29619565217391303</v>
      </c>
      <c r="K27" s="10">
        <f>Blad2!G49</f>
        <v>0.78985507246376807</v>
      </c>
      <c r="L27" s="76">
        <v>18</v>
      </c>
      <c r="M27">
        <f t="shared" si="0"/>
        <v>35</v>
      </c>
      <c r="N27" s="76">
        <v>23</v>
      </c>
    </row>
    <row r="28" spans="1:22" x14ac:dyDescent="0.25">
      <c r="A28" s="1">
        <v>19</v>
      </c>
      <c r="B28" s="8" t="str">
        <f>Blad2!A62</f>
        <v>Teun Gerritsen</v>
      </c>
      <c r="C28" s="8">
        <f>Blad1!I24</f>
        <v>23</v>
      </c>
      <c r="D28" s="35">
        <f>Blad1!J24</f>
        <v>358278</v>
      </c>
      <c r="E28" s="3">
        <f>Blad2!B69</f>
        <v>138</v>
      </c>
      <c r="F28" s="3">
        <f>Blad2!C69</f>
        <v>108</v>
      </c>
      <c r="G28" s="3">
        <f>Blad2!D69</f>
        <v>286</v>
      </c>
      <c r="H28" s="3">
        <f>Blad2!E69</f>
        <v>4</v>
      </c>
      <c r="I28" s="76">
        <v>17</v>
      </c>
      <c r="J28" s="17">
        <f>Blad2!F69</f>
        <v>0.3776223776223776</v>
      </c>
      <c r="K28" s="14">
        <f>Blad2!G69</f>
        <v>0.78260869565217395</v>
      </c>
      <c r="L28" s="76">
        <v>19</v>
      </c>
      <c r="M28" s="3">
        <f t="shared" si="0"/>
        <v>36</v>
      </c>
      <c r="N28" s="76">
        <v>23</v>
      </c>
    </row>
    <row r="29" spans="1:22" x14ac:dyDescent="0.25">
      <c r="A29" s="1">
        <v>20</v>
      </c>
      <c r="B29" s="8" t="str">
        <f>Blad2!L51</f>
        <v>Gerard kloosterman</v>
      </c>
      <c r="C29" s="23">
        <f>Blad1!B26</f>
        <v>17</v>
      </c>
      <c r="D29" s="35">
        <f>Blad1!C27</f>
        <v>352664</v>
      </c>
      <c r="E29" s="3">
        <f>Blad2!M58</f>
        <v>72</v>
      </c>
      <c r="F29" s="3">
        <f>Blad2!N58</f>
        <v>55</v>
      </c>
      <c r="G29" s="3">
        <f>Blad2!O58</f>
        <v>345</v>
      </c>
      <c r="H29" s="3">
        <f>Blad2!P58</f>
        <v>4</v>
      </c>
      <c r="I29" s="76">
        <v>17</v>
      </c>
      <c r="J29" s="17">
        <f>Blad2!Q58</f>
        <v>0.15942028985507245</v>
      </c>
      <c r="K29" s="14">
        <f>Blad2!R58</f>
        <v>0.76388888888888884</v>
      </c>
      <c r="L29" s="76">
        <v>21</v>
      </c>
      <c r="M29">
        <f t="shared" si="0"/>
        <v>38</v>
      </c>
      <c r="N29" s="76">
        <v>13</v>
      </c>
    </row>
    <row r="30" spans="1:22" x14ac:dyDescent="0.25">
      <c r="A30" s="1">
        <v>21</v>
      </c>
      <c r="B30" s="8" t="str">
        <f>Blad2!L101</f>
        <v>Cor Gerritsen</v>
      </c>
      <c r="C30" s="35">
        <f>Blad1!I30</f>
        <v>21</v>
      </c>
      <c r="D30" s="35">
        <f>Blad1!J30</f>
        <v>353353</v>
      </c>
      <c r="E30" s="3">
        <f>Blad2!M108</f>
        <v>126</v>
      </c>
      <c r="F30" s="3">
        <f>Blad2!N108</f>
        <v>97</v>
      </c>
      <c r="G30" s="3">
        <f>Blad2!O108</f>
        <v>311</v>
      </c>
      <c r="H30" s="3">
        <f>Blad2!P108</f>
        <v>2</v>
      </c>
      <c r="I30" s="76">
        <v>22.5</v>
      </c>
      <c r="J30" s="17">
        <f>Blad2!Q108</f>
        <v>0.31189710610932475</v>
      </c>
      <c r="K30" s="14">
        <f>Blad2!R108</f>
        <v>0.76984126984126988</v>
      </c>
      <c r="L30" s="76">
        <v>20</v>
      </c>
      <c r="M30" s="3">
        <f t="shared" si="0"/>
        <v>42.5</v>
      </c>
      <c r="N30" s="76">
        <v>21</v>
      </c>
    </row>
    <row r="31" spans="1:22" x14ac:dyDescent="0.25">
      <c r="A31" s="1">
        <v>22</v>
      </c>
      <c r="B31" s="8" t="str">
        <f>Blad2!L90</f>
        <v>Anne van Haaren</v>
      </c>
      <c r="C31" s="8">
        <f>Blad1!B32</f>
        <v>13</v>
      </c>
      <c r="D31" s="35" t="str">
        <f>Blad1!C32</f>
        <v>06-45253042</v>
      </c>
      <c r="E31" s="3">
        <f>Blad2!M97</f>
        <v>78</v>
      </c>
      <c r="F31" s="3">
        <f>Blad2!N97</f>
        <v>59</v>
      </c>
      <c r="G31" s="3">
        <f>Blad2!O97</f>
        <v>369</v>
      </c>
      <c r="H31" s="3">
        <f>Blad2!P97</f>
        <v>2</v>
      </c>
      <c r="I31" s="76">
        <v>22.5</v>
      </c>
      <c r="J31" s="17">
        <f>Blad2!Q97</f>
        <v>0.15989159891598917</v>
      </c>
      <c r="K31" s="14">
        <f>Blad2!R97</f>
        <v>0.75641025641025639</v>
      </c>
      <c r="L31" s="76">
        <v>22</v>
      </c>
      <c r="M31" s="3">
        <f t="shared" si="0"/>
        <v>44.5</v>
      </c>
      <c r="N31" s="76">
        <v>13</v>
      </c>
    </row>
    <row r="32" spans="1:22" x14ac:dyDescent="0.25">
      <c r="A32" s="1">
        <v>23</v>
      </c>
      <c r="B32" s="8" t="str">
        <f>Blad2!L12</f>
        <v>Gerard Bloemenkamp</v>
      </c>
      <c r="C32" s="8">
        <f>Blad1!B22</f>
        <v>12</v>
      </c>
      <c r="D32" s="35">
        <f>Blad1!C22</f>
        <v>352150</v>
      </c>
      <c r="E32">
        <f>Blad2!M19</f>
        <v>72</v>
      </c>
      <c r="F32">
        <f>Blad2!N19</f>
        <v>47</v>
      </c>
      <c r="G32">
        <f>Blad2!O19</f>
        <v>297</v>
      </c>
      <c r="H32">
        <f>Blad2!P19</f>
        <v>2</v>
      </c>
      <c r="I32" s="76">
        <v>22.5</v>
      </c>
      <c r="J32" s="16">
        <f>Blad2!Q19</f>
        <v>0.15824915824915825</v>
      </c>
      <c r="K32" s="10">
        <f>Blad2!R19</f>
        <v>0.65277777777777779</v>
      </c>
      <c r="L32" s="76">
        <v>23</v>
      </c>
      <c r="M32">
        <f t="shared" si="0"/>
        <v>45.5</v>
      </c>
      <c r="N32" s="76">
        <v>13</v>
      </c>
    </row>
    <row r="33" spans="1:14" x14ac:dyDescent="0.25">
      <c r="A33" s="1">
        <v>24</v>
      </c>
      <c r="B33" s="8" t="str">
        <f>Blad2!L32</f>
        <v>Sander Bezem</v>
      </c>
      <c r="C33" s="23">
        <f>Blad1!I22</f>
        <v>12</v>
      </c>
      <c r="D33" s="35">
        <f>Blad1!J22</f>
        <v>352232</v>
      </c>
      <c r="E33">
        <f>Blad2!M39</f>
        <v>72</v>
      </c>
      <c r="F33">
        <f>Blad2!N39</f>
        <v>39</v>
      </c>
      <c r="G33">
        <f>Blad2!O39</f>
        <v>315</v>
      </c>
      <c r="H33">
        <f>Blad2!P39</f>
        <v>2</v>
      </c>
      <c r="I33" s="76">
        <v>22.5</v>
      </c>
      <c r="J33" s="16">
        <f>Blad2!Q39</f>
        <v>0.12380952380952381</v>
      </c>
      <c r="K33" s="10">
        <f>Blad2!R39</f>
        <v>0.54166666666666663</v>
      </c>
      <c r="L33" s="76">
        <v>24</v>
      </c>
      <c r="M33">
        <f t="shared" si="0"/>
        <v>46.5</v>
      </c>
      <c r="N33" s="76">
        <v>12</v>
      </c>
    </row>
    <row r="34" spans="1:14" x14ac:dyDescent="0.25">
      <c r="B34" s="8"/>
      <c r="C34" s="35"/>
      <c r="D34" s="35"/>
      <c r="E34" s="3"/>
      <c r="F34" s="3"/>
      <c r="G34" s="3"/>
      <c r="H34" s="3"/>
      <c r="J34" s="17"/>
      <c r="K34" s="14"/>
      <c r="M34" s="3"/>
    </row>
    <row r="35" spans="1:14" x14ac:dyDescent="0.25">
      <c r="B35" s="8"/>
      <c r="C35" s="35"/>
      <c r="D35" s="35"/>
      <c r="E35" s="3"/>
      <c r="F35" s="3"/>
      <c r="G35" s="3"/>
      <c r="H35" s="3"/>
      <c r="J35" s="17"/>
      <c r="K35" s="14"/>
      <c r="M35" s="3"/>
    </row>
    <row r="36" spans="1:14" x14ac:dyDescent="0.25">
      <c r="B36" s="8"/>
      <c r="C36" s="35"/>
      <c r="D36" s="35"/>
      <c r="E36" s="3"/>
      <c r="F36" s="3"/>
      <c r="G36" s="3"/>
      <c r="H36" s="3"/>
      <c r="J36" s="17"/>
      <c r="K36" s="14"/>
      <c r="M36" s="3"/>
    </row>
    <row r="37" spans="1:14" x14ac:dyDescent="0.25">
      <c r="B37" s="8"/>
      <c r="C37" s="35"/>
      <c r="D37" s="35"/>
      <c r="E37" s="3"/>
      <c r="F37" s="3"/>
      <c r="G37" s="3"/>
      <c r="H37" s="3"/>
      <c r="J37" s="17"/>
      <c r="K37" s="14"/>
      <c r="M37" s="3"/>
    </row>
    <row r="38" spans="1:14" x14ac:dyDescent="0.25">
      <c r="B38" s="8"/>
      <c r="C38" s="35"/>
      <c r="D38" s="35"/>
      <c r="E38" s="3"/>
      <c r="F38" s="3"/>
      <c r="G38" s="3"/>
      <c r="H38" s="3"/>
      <c r="J38" s="17"/>
      <c r="K38" s="14"/>
      <c r="M38" s="3"/>
    </row>
    <row r="39" spans="1:14" x14ac:dyDescent="0.25">
      <c r="B39" s="8"/>
      <c r="C39" s="35"/>
      <c r="D39" s="35"/>
      <c r="E39" s="3"/>
      <c r="F39" s="3"/>
      <c r="G39" s="3"/>
      <c r="H39" s="3"/>
      <c r="J39" s="17"/>
      <c r="K39" s="14"/>
      <c r="M39" s="3"/>
    </row>
    <row r="40" spans="1:14" x14ac:dyDescent="0.25">
      <c r="B40" s="8"/>
      <c r="C40" s="35"/>
      <c r="D40" s="35"/>
      <c r="E40" s="3"/>
      <c r="F40" s="3"/>
      <c r="G40" s="3"/>
      <c r="H40" s="3"/>
      <c r="J40" s="17"/>
      <c r="K40" s="14"/>
      <c r="M40" s="3"/>
    </row>
    <row r="41" spans="1:14" x14ac:dyDescent="0.25">
      <c r="B41" s="8"/>
      <c r="C41" s="35"/>
      <c r="D41" s="35"/>
      <c r="E41" s="3"/>
      <c r="F41" s="3"/>
      <c r="G41" s="3"/>
      <c r="H41" s="3"/>
      <c r="J41" s="17"/>
      <c r="K41" s="14"/>
      <c r="M41" s="3"/>
    </row>
    <row r="42" spans="1:14" x14ac:dyDescent="0.25">
      <c r="B42" s="8"/>
      <c r="C42" s="35"/>
      <c r="D42" s="35"/>
      <c r="E42" s="3"/>
      <c r="F42" s="3"/>
      <c r="G42" s="3"/>
      <c r="H42" s="3"/>
      <c r="J42" s="17"/>
      <c r="K42" s="14"/>
      <c r="M42" s="3"/>
    </row>
    <row r="43" spans="1:14" x14ac:dyDescent="0.25">
      <c r="B43" s="8"/>
      <c r="C43" s="35"/>
      <c r="D43" s="35"/>
      <c r="E43" s="3"/>
      <c r="F43" s="3"/>
      <c r="G43" s="3"/>
      <c r="H43" s="3"/>
      <c r="J43" s="17"/>
      <c r="K43" s="14"/>
      <c r="M43" s="3"/>
    </row>
    <row r="44" spans="1:14" x14ac:dyDescent="0.25">
      <c r="B44" s="8"/>
      <c r="C44" s="35"/>
      <c r="D44" s="35"/>
      <c r="E44" s="3"/>
      <c r="F44" s="3"/>
      <c r="G44" s="3"/>
      <c r="H44" s="3"/>
      <c r="J44" s="17"/>
      <c r="K44" s="14"/>
      <c r="M44" s="3"/>
    </row>
    <row r="45" spans="1:14" x14ac:dyDescent="0.25">
      <c r="B45" s="8"/>
      <c r="C45" s="35"/>
      <c r="D45" s="35"/>
      <c r="E45" s="3"/>
      <c r="F45" s="3"/>
      <c r="G45" s="3"/>
      <c r="H45" s="3"/>
      <c r="J45" s="17"/>
      <c r="K45" s="14"/>
    </row>
    <row r="46" spans="1:14" x14ac:dyDescent="0.25">
      <c r="B46" s="8"/>
      <c r="C46" s="35"/>
      <c r="D46" s="35"/>
      <c r="E46" s="3"/>
      <c r="F46" s="3"/>
      <c r="G46" s="3"/>
      <c r="H46" s="3"/>
      <c r="J46" s="17"/>
      <c r="K46" s="14"/>
    </row>
    <row r="47" spans="1:14" x14ac:dyDescent="0.25">
      <c r="B47" s="8"/>
      <c r="C47" s="35"/>
      <c r="D47" s="35"/>
      <c r="E47" s="3"/>
      <c r="F47" s="3"/>
      <c r="G47" s="3"/>
      <c r="H47" s="3"/>
      <c r="J47" s="17"/>
      <c r="K47" s="14"/>
    </row>
    <row r="48" spans="1:14" x14ac:dyDescent="0.25">
      <c r="B48" s="8"/>
      <c r="C48" s="35"/>
      <c r="D48" s="35"/>
      <c r="E48" s="3"/>
      <c r="F48" s="3"/>
      <c r="G48" s="3"/>
      <c r="H48" s="3"/>
      <c r="J48" s="17"/>
      <c r="K48" s="14"/>
    </row>
    <row r="49" spans="2:11" x14ac:dyDescent="0.25">
      <c r="B49" s="8"/>
      <c r="C49" s="35"/>
      <c r="D49" s="35"/>
      <c r="E49" s="3"/>
      <c r="F49" s="3"/>
      <c r="G49" s="3"/>
      <c r="H49" s="3"/>
      <c r="J49" s="17"/>
      <c r="K49" s="14"/>
    </row>
    <row r="50" spans="2:11" x14ac:dyDescent="0.25">
      <c r="B50" s="8"/>
      <c r="C50" s="35"/>
      <c r="D50" s="35"/>
      <c r="K50" s="16"/>
    </row>
    <row r="51" spans="2:11" x14ac:dyDescent="0.25">
      <c r="B51" s="8"/>
      <c r="C51" s="35"/>
      <c r="D51" s="35"/>
      <c r="K51" s="16"/>
    </row>
    <row r="52" spans="2:11" x14ac:dyDescent="0.25">
      <c r="B52" s="8"/>
      <c r="C52" s="35"/>
      <c r="D52" s="35"/>
      <c r="K52" s="16"/>
    </row>
    <row r="53" spans="2:11" x14ac:dyDescent="0.25">
      <c r="B53" s="8"/>
      <c r="C53" s="35"/>
      <c r="D53" s="35"/>
      <c r="J53"/>
      <c r="K53"/>
    </row>
    <row r="54" spans="2:11" x14ac:dyDescent="0.25">
      <c r="B54" s="8"/>
      <c r="C54" s="35"/>
      <c r="D54" s="35"/>
      <c r="J54"/>
      <c r="K54"/>
    </row>
    <row r="55" spans="2:11" x14ac:dyDescent="0.25">
      <c r="B55" s="8"/>
      <c r="C55" s="35"/>
      <c r="D55" s="35"/>
      <c r="J55"/>
      <c r="K55"/>
    </row>
    <row r="56" spans="2:11" x14ac:dyDescent="0.25">
      <c r="B56" s="8"/>
      <c r="C56" s="35"/>
      <c r="D56" s="35"/>
      <c r="J56"/>
      <c r="K56"/>
    </row>
    <row r="57" spans="2:11" x14ac:dyDescent="0.25">
      <c r="B57" s="8"/>
      <c r="C57" s="35"/>
      <c r="D57" s="35"/>
      <c r="J57"/>
      <c r="K57"/>
    </row>
    <row r="58" spans="2:11" x14ac:dyDescent="0.25">
      <c r="B58" s="8"/>
      <c r="C58" s="35"/>
      <c r="D58" s="35"/>
      <c r="J58"/>
      <c r="K58"/>
    </row>
    <row r="59" spans="2:11" x14ac:dyDescent="0.25">
      <c r="B59" s="8"/>
      <c r="C59" s="35"/>
      <c r="D59" s="35"/>
      <c r="J59"/>
      <c r="K59"/>
    </row>
    <row r="60" spans="2:11" x14ac:dyDescent="0.25">
      <c r="B60" s="8"/>
      <c r="C60" s="35"/>
      <c r="D60" s="35"/>
      <c r="J60"/>
      <c r="K60"/>
    </row>
    <row r="61" spans="2:11" x14ac:dyDescent="0.25">
      <c r="B61" s="8"/>
      <c r="C61" s="35"/>
      <c r="D61" s="35"/>
      <c r="J61"/>
      <c r="K61"/>
    </row>
    <row r="62" spans="2:11" x14ac:dyDescent="0.25">
      <c r="B62" s="8"/>
      <c r="C62" s="35"/>
      <c r="D62" s="35"/>
      <c r="J62"/>
      <c r="K62"/>
    </row>
    <row r="63" spans="2:11" x14ac:dyDescent="0.25">
      <c r="B63" s="8"/>
      <c r="C63" s="35"/>
      <c r="D63" s="35"/>
      <c r="J63"/>
      <c r="K63"/>
    </row>
    <row r="64" spans="2:11" x14ac:dyDescent="0.25">
      <c r="B64" s="8"/>
      <c r="C64" s="35"/>
      <c r="D64" s="35"/>
      <c r="J64"/>
      <c r="K64"/>
    </row>
    <row r="65" spans="2:11" x14ac:dyDescent="0.25">
      <c r="B65" s="8"/>
      <c r="C65" s="35"/>
      <c r="D65" s="35"/>
      <c r="J65"/>
      <c r="K65"/>
    </row>
    <row r="75" spans="2:11" x14ac:dyDescent="0.25">
      <c r="B75" s="8"/>
      <c r="C75" s="8"/>
      <c r="D75" s="35"/>
    </row>
    <row r="76" spans="2:11" x14ac:dyDescent="0.25">
      <c r="B76" s="8"/>
      <c r="C76" s="8"/>
      <c r="D76" s="35"/>
    </row>
    <row r="77" spans="2:11" x14ac:dyDescent="0.25">
      <c r="B77" s="8"/>
      <c r="C77" s="8"/>
      <c r="D77" s="35"/>
    </row>
    <row r="78" spans="2:11" x14ac:dyDescent="0.25">
      <c r="B78" s="8"/>
      <c r="C78" s="8"/>
      <c r="D78" s="35"/>
    </row>
    <row r="79" spans="2:11" x14ac:dyDescent="0.25">
      <c r="B79" s="8"/>
      <c r="C79" s="8"/>
      <c r="D79" s="35"/>
    </row>
    <row r="80" spans="2:11" x14ac:dyDescent="0.25">
      <c r="B80" s="8"/>
      <c r="C80" s="8"/>
      <c r="D80" s="35"/>
    </row>
    <row r="81" spans="2:4" x14ac:dyDescent="0.25">
      <c r="B81" s="8"/>
      <c r="C81" s="8"/>
      <c r="D81" s="35"/>
    </row>
    <row r="82" spans="2:4" x14ac:dyDescent="0.25">
      <c r="B82" s="8"/>
      <c r="C82" s="8"/>
      <c r="D82" s="35"/>
    </row>
    <row r="83" spans="2:4" x14ac:dyDescent="0.25">
      <c r="B83" s="8"/>
      <c r="C83" s="8"/>
      <c r="D83" s="35"/>
    </row>
    <row r="84" spans="2:4" x14ac:dyDescent="0.25">
      <c r="B84" s="8"/>
      <c r="C84" s="8"/>
      <c r="D84" s="35"/>
    </row>
    <row r="85" spans="2:4" x14ac:dyDescent="0.25">
      <c r="B85" s="8"/>
      <c r="C85" s="8"/>
      <c r="D85" s="35"/>
    </row>
    <row r="86" spans="2:4" x14ac:dyDescent="0.25">
      <c r="B86" s="8"/>
      <c r="C86" s="8"/>
      <c r="D86" s="35"/>
    </row>
    <row r="87" spans="2:4" x14ac:dyDescent="0.25">
      <c r="B87" s="8"/>
      <c r="C87" s="8"/>
      <c r="D87" s="35"/>
    </row>
    <row r="88" spans="2:4" x14ac:dyDescent="0.25">
      <c r="B88" s="8"/>
      <c r="C88" s="8"/>
      <c r="D88" s="35"/>
    </row>
    <row r="89" spans="2:4" x14ac:dyDescent="0.25">
      <c r="B89" s="8"/>
      <c r="C89" s="8"/>
      <c r="D89" s="35"/>
    </row>
    <row r="90" spans="2:4" x14ac:dyDescent="0.25">
      <c r="B90" s="8"/>
      <c r="C90" s="8"/>
      <c r="D90" s="35"/>
    </row>
    <row r="91" spans="2:4" x14ac:dyDescent="0.25">
      <c r="B91" s="8"/>
      <c r="C91" s="8"/>
      <c r="D91" s="35"/>
    </row>
    <row r="92" spans="2:4" x14ac:dyDescent="0.25">
      <c r="B92" s="8"/>
      <c r="C92" s="8"/>
      <c r="D92" s="35"/>
    </row>
    <row r="93" spans="2:4" x14ac:dyDescent="0.25">
      <c r="B93" s="8"/>
      <c r="C93" s="8"/>
      <c r="D93" s="35"/>
    </row>
    <row r="94" spans="2:4" x14ac:dyDescent="0.25">
      <c r="B94" s="8"/>
      <c r="C94" s="8"/>
      <c r="D94" s="35"/>
    </row>
    <row r="95" spans="2:4" x14ac:dyDescent="0.25">
      <c r="B95" s="8"/>
      <c r="C95" s="8"/>
      <c r="D95" s="35"/>
    </row>
    <row r="96" spans="2:4" x14ac:dyDescent="0.25">
      <c r="B96" s="8"/>
      <c r="C96" s="8"/>
      <c r="D96" s="35"/>
    </row>
    <row r="97" spans="2:4" x14ac:dyDescent="0.25">
      <c r="B97" s="8"/>
      <c r="C97" s="8"/>
      <c r="D97" s="35"/>
    </row>
    <row r="98" spans="2:4" x14ac:dyDescent="0.25">
      <c r="B98" s="8"/>
      <c r="C98" s="8"/>
      <c r="D98" s="35"/>
    </row>
    <row r="99" spans="2:4" x14ac:dyDescent="0.25">
      <c r="B99" s="8"/>
      <c r="C99" s="8"/>
      <c r="D99" s="35"/>
    </row>
    <row r="100" spans="2:4" x14ac:dyDescent="0.25">
      <c r="B100" s="8"/>
      <c r="C100" s="8"/>
      <c r="D100" s="35"/>
    </row>
    <row r="101" spans="2:4" x14ac:dyDescent="0.25">
      <c r="B101" s="8"/>
      <c r="C101" s="8"/>
      <c r="D101" s="35"/>
    </row>
    <row r="102" spans="2:4" x14ac:dyDescent="0.25">
      <c r="B102" s="8"/>
      <c r="C102" s="8"/>
      <c r="D102" s="35"/>
    </row>
    <row r="103" spans="2:4" x14ac:dyDescent="0.25">
      <c r="B103" s="8"/>
      <c r="C103" s="8"/>
      <c r="D103" s="35"/>
    </row>
    <row r="104" spans="2:4" x14ac:dyDescent="0.25">
      <c r="B104" s="8"/>
      <c r="C104" s="8"/>
      <c r="D104" s="35"/>
    </row>
    <row r="105" spans="2:4" x14ac:dyDescent="0.25">
      <c r="B105" s="8"/>
      <c r="C105" s="8"/>
      <c r="D105" s="35"/>
    </row>
    <row r="106" spans="2:4" x14ac:dyDescent="0.25">
      <c r="B106" s="8"/>
      <c r="C106" s="8"/>
      <c r="D106" s="35"/>
    </row>
    <row r="107" spans="2:4" x14ac:dyDescent="0.25">
      <c r="B107" s="8"/>
      <c r="C107" s="8"/>
      <c r="D107" s="35"/>
    </row>
    <row r="108" spans="2:4" x14ac:dyDescent="0.25">
      <c r="B108" s="8"/>
      <c r="C108" s="8"/>
      <c r="D108" s="35"/>
    </row>
    <row r="109" spans="2:4" x14ac:dyDescent="0.25">
      <c r="B109" s="8"/>
      <c r="C109" s="8"/>
      <c r="D109" s="35"/>
    </row>
    <row r="110" spans="2:4" x14ac:dyDescent="0.25">
      <c r="B110" s="8"/>
      <c r="C110" s="8"/>
      <c r="D110" s="35"/>
    </row>
    <row r="111" spans="2:4" x14ac:dyDescent="0.25">
      <c r="B111" s="8"/>
      <c r="C111" s="8"/>
      <c r="D111" s="35"/>
    </row>
    <row r="112" spans="2:4" x14ac:dyDescent="0.25">
      <c r="B112" s="8"/>
      <c r="C112" s="8"/>
      <c r="D112" s="35"/>
    </row>
    <row r="113" spans="2:4" x14ac:dyDescent="0.25">
      <c r="B113" s="8"/>
      <c r="C113" s="8"/>
      <c r="D113" s="35"/>
    </row>
    <row r="114" spans="2:4" x14ac:dyDescent="0.25">
      <c r="B114" s="8"/>
      <c r="C114" s="8"/>
      <c r="D114" s="35"/>
    </row>
    <row r="115" spans="2:4" x14ac:dyDescent="0.25">
      <c r="B115" s="8"/>
      <c r="C115" s="8"/>
      <c r="D115" s="35"/>
    </row>
    <row r="116" spans="2:4" x14ac:dyDescent="0.25">
      <c r="B116" s="8"/>
      <c r="C116" s="8"/>
      <c r="D116" s="35"/>
    </row>
    <row r="117" spans="2:4" x14ac:dyDescent="0.25">
      <c r="B117" s="8"/>
      <c r="C117" s="8"/>
      <c r="D117" s="35"/>
    </row>
    <row r="118" spans="2:4" x14ac:dyDescent="0.25">
      <c r="B118" s="8"/>
      <c r="C118" s="8"/>
      <c r="D118" s="35"/>
    </row>
    <row r="119" spans="2:4" x14ac:dyDescent="0.25">
      <c r="B119" s="8"/>
      <c r="C119" s="8"/>
      <c r="D119" s="35"/>
    </row>
    <row r="120" spans="2:4" x14ac:dyDescent="0.25">
      <c r="B120" s="8"/>
      <c r="C120" s="8"/>
      <c r="D120" s="35"/>
    </row>
    <row r="121" spans="2:4" x14ac:dyDescent="0.25">
      <c r="B121" s="8"/>
      <c r="C121" s="8"/>
      <c r="D121" s="35"/>
    </row>
    <row r="122" spans="2:4" x14ac:dyDescent="0.25">
      <c r="B122" s="8"/>
      <c r="C122" s="8"/>
      <c r="D122" s="35"/>
    </row>
    <row r="123" spans="2:4" x14ac:dyDescent="0.25">
      <c r="B123" s="8"/>
      <c r="C123" s="8"/>
      <c r="D123" s="35"/>
    </row>
    <row r="124" spans="2:4" x14ac:dyDescent="0.25">
      <c r="B124" s="8"/>
      <c r="C124" s="8"/>
      <c r="D124" s="35"/>
    </row>
    <row r="125" spans="2:4" x14ac:dyDescent="0.25">
      <c r="B125" s="8"/>
      <c r="C125" s="8"/>
      <c r="D125" s="35"/>
    </row>
    <row r="126" spans="2:4" x14ac:dyDescent="0.25">
      <c r="B126" s="8"/>
      <c r="C126" s="8"/>
      <c r="D126" s="35"/>
    </row>
    <row r="127" spans="2:4" x14ac:dyDescent="0.25">
      <c r="B127" s="8"/>
      <c r="C127" s="8"/>
      <c r="D127" s="35"/>
    </row>
    <row r="128" spans="2:4" x14ac:dyDescent="0.25">
      <c r="B128" s="8"/>
      <c r="C128" s="8"/>
      <c r="D128" s="35"/>
    </row>
    <row r="129" spans="2:4" x14ac:dyDescent="0.25">
      <c r="B129" s="8"/>
      <c r="C129" s="8"/>
      <c r="D129" s="35"/>
    </row>
    <row r="130" spans="2:4" x14ac:dyDescent="0.25">
      <c r="B130" s="8"/>
      <c r="C130" s="8"/>
      <c r="D130" s="35"/>
    </row>
  </sheetData>
  <sheetProtection selectLockedCells="1" sort="0"/>
  <sortState ref="B10:N33">
    <sortCondition ref="M10:M33"/>
  </sortState>
  <printOptions gridLines="1"/>
  <pageMargins left="0.23622047244094491" right="0.23622047244094491"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38"/>
  <sheetViews>
    <sheetView topLeftCell="A16" workbookViewId="0">
      <selection activeCell="B23" sqref="B23"/>
    </sheetView>
  </sheetViews>
  <sheetFormatPr defaultRowHeight="15" x14ac:dyDescent="0.25"/>
  <cols>
    <col min="1" max="1" width="3.42578125" customWidth="1"/>
    <col min="2" max="2" width="25" customWidth="1"/>
    <col min="3" max="3" width="5.140625" customWidth="1"/>
    <col min="4" max="5" width="12.5703125" customWidth="1"/>
    <col min="6" max="6" width="25" customWidth="1"/>
    <col min="7" max="7" width="5.7109375" customWidth="1"/>
    <col min="8" max="8" width="11.5703125" customWidth="1"/>
    <col min="9" max="9" width="12.5703125" customWidth="1"/>
  </cols>
  <sheetData>
    <row r="7" spans="13:13" x14ac:dyDescent="0.25">
      <c r="M7" s="2"/>
    </row>
    <row r="8" spans="13:13" x14ac:dyDescent="0.25">
      <c r="M8" s="2"/>
    </row>
    <row r="9" spans="13:13" x14ac:dyDescent="0.25">
      <c r="M9" s="2"/>
    </row>
    <row r="21" spans="2:8" x14ac:dyDescent="0.25">
      <c r="C21" s="25"/>
    </row>
    <row r="22" spans="2:8" x14ac:dyDescent="0.25">
      <c r="B22" s="1" t="s">
        <v>0</v>
      </c>
      <c r="C22" s="25" t="s">
        <v>37</v>
      </c>
      <c r="D22" s="25" t="s">
        <v>38</v>
      </c>
      <c r="F22" s="1" t="s">
        <v>7</v>
      </c>
      <c r="G22" s="25"/>
      <c r="H22" s="25" t="s">
        <v>38</v>
      </c>
    </row>
    <row r="23" spans="2:8" x14ac:dyDescent="0.25">
      <c r="B23" t="str">
        <f>blad3!B10</f>
        <v>Henk Scherpenhuizen</v>
      </c>
      <c r="C23" s="25">
        <f>blad3!N10</f>
        <v>23</v>
      </c>
      <c r="D23" s="29">
        <f>blad3!D10</f>
        <v>352034</v>
      </c>
      <c r="E23" s="13"/>
      <c r="F23" t="str">
        <f>blad3!B11</f>
        <v>Dries Jonkman</v>
      </c>
      <c r="G23" s="25">
        <f>blad3!N11</f>
        <v>23</v>
      </c>
      <c r="H23" s="29" t="str">
        <f>blad3!D11</f>
        <v>06-13964213</v>
      </c>
    </row>
    <row r="24" spans="2:8" x14ac:dyDescent="0.25">
      <c r="B24" t="str">
        <f>blad3!B17</f>
        <v>Henk Valk</v>
      </c>
      <c r="C24" s="25">
        <f>blad3!N17</f>
        <v>23</v>
      </c>
      <c r="D24" s="26">
        <f>blad3!D17</f>
        <v>354483</v>
      </c>
      <c r="F24" t="str">
        <f>blad3!B16</f>
        <v>Jan Slinkman</v>
      </c>
      <c r="G24" s="25">
        <f>blad3!N16</f>
        <v>21</v>
      </c>
      <c r="H24" s="26" t="str">
        <f>blad3!D16</f>
        <v>06-37169626</v>
      </c>
    </row>
    <row r="25" spans="2:8" x14ac:dyDescent="0.25">
      <c r="B25" t="str">
        <f>blad3!B18</f>
        <v>Joop Cardol</v>
      </c>
      <c r="C25" s="25">
        <f>blad3!N18</f>
        <v>17</v>
      </c>
      <c r="D25" s="26">
        <f>blad3!D18</f>
        <v>358974</v>
      </c>
      <c r="F25" t="str">
        <f>blad3!B19</f>
        <v>Harm Heemstra</v>
      </c>
      <c r="G25" s="25">
        <f>blad3!N19</f>
        <v>19</v>
      </c>
      <c r="H25" s="26" t="str">
        <f>blad3!D19</f>
        <v>06-22448788</v>
      </c>
    </row>
    <row r="26" spans="2:8" x14ac:dyDescent="0.25">
      <c r="B26" t="str">
        <f>blad3!B25</f>
        <v>Martin van Galen</v>
      </c>
      <c r="C26" s="25">
        <f>blad3!N25</f>
        <v>26</v>
      </c>
      <c r="D26" s="26">
        <f>blad3!D25</f>
        <v>358915</v>
      </c>
      <c r="E26" s="13"/>
      <c r="F26" t="str">
        <f>blad3!B24</f>
        <v>Johan Bomhof</v>
      </c>
      <c r="G26" s="25">
        <f>blad3!N24</f>
        <v>17</v>
      </c>
      <c r="H26" s="26">
        <f>blad3!D24</f>
        <v>392483</v>
      </c>
    </row>
    <row r="27" spans="2:8" x14ac:dyDescent="0.25">
      <c r="E27" s="13"/>
    </row>
    <row r="28" spans="2:8" x14ac:dyDescent="0.25">
      <c r="B28" s="1" t="s">
        <v>8</v>
      </c>
      <c r="C28" s="25"/>
      <c r="D28" s="26"/>
      <c r="E28" s="13"/>
      <c r="F28" s="1" t="s">
        <v>9</v>
      </c>
      <c r="G28" s="25"/>
      <c r="H28" s="26"/>
    </row>
    <row r="29" spans="2:8" x14ac:dyDescent="0.25">
      <c r="B29" t="str">
        <f>blad3!B12</f>
        <v>Frans de Haan</v>
      </c>
      <c r="C29" s="25">
        <f>blad3!N12</f>
        <v>21</v>
      </c>
      <c r="D29" s="29">
        <f>blad3!D12</f>
        <v>356044</v>
      </c>
      <c r="E29" s="13"/>
      <c r="F29" t="str">
        <f>blad3!B13</f>
        <v>Theo Oortwijn</v>
      </c>
      <c r="G29" s="25">
        <f>blad3!N13</f>
        <v>19</v>
      </c>
      <c r="H29" s="29">
        <f>blad3!D13</f>
        <v>395243</v>
      </c>
    </row>
    <row r="30" spans="2:8" x14ac:dyDescent="0.25">
      <c r="B30" t="str">
        <f>blad3!B15</f>
        <v>Bertus Stegeman</v>
      </c>
      <c r="C30" s="25">
        <f>blad3!N15</f>
        <v>18</v>
      </c>
      <c r="D30" s="26">
        <f>blad3!D15</f>
        <v>354566</v>
      </c>
      <c r="F30" t="str">
        <f>blad3!B14</f>
        <v>Henk Nijhuis</v>
      </c>
      <c r="G30" s="25">
        <f>blad3!N14</f>
        <v>21</v>
      </c>
      <c r="H30" s="26">
        <f>blad3!D14</f>
        <v>352735</v>
      </c>
    </row>
    <row r="31" spans="2:8" x14ac:dyDescent="0.25">
      <c r="B31" t="str">
        <f>blad3!B20</f>
        <v>Bernard Kieftenbeld</v>
      </c>
      <c r="C31" s="25">
        <f>blad3!N20</f>
        <v>19</v>
      </c>
      <c r="D31" s="26">
        <f>blad3!D20</f>
        <v>351335</v>
      </c>
      <c r="F31" t="str">
        <f>blad3!B21</f>
        <v>Roel Cardol</v>
      </c>
      <c r="G31" s="25">
        <f>blad3!N21</f>
        <v>23</v>
      </c>
      <c r="H31" s="26" t="str">
        <f>blad3!D21</f>
        <v>06-38288211</v>
      </c>
    </row>
    <row r="32" spans="2:8" x14ac:dyDescent="0.25">
      <c r="B32" t="str">
        <f>blad3!B23</f>
        <v>Chris v/d Woude</v>
      </c>
      <c r="C32" s="25">
        <f>blad3!N23</f>
        <v>17</v>
      </c>
      <c r="D32" s="26">
        <f>blad3!D23</f>
        <v>750642</v>
      </c>
      <c r="E32" s="13"/>
      <c r="F32" t="str">
        <f>blad3!B22</f>
        <v>Gerard Ankersmit</v>
      </c>
      <c r="G32" s="25">
        <f>blad3!N22</f>
        <v>18</v>
      </c>
      <c r="H32" s="26">
        <f>blad3!D22</f>
        <v>851168</v>
      </c>
    </row>
    <row r="33" spans="2:8" x14ac:dyDescent="0.25">
      <c r="E33" s="13"/>
    </row>
    <row r="34" spans="2:8" x14ac:dyDescent="0.25">
      <c r="B34" s="1"/>
      <c r="C34" s="28"/>
      <c r="D34" s="27"/>
      <c r="E34" s="24"/>
      <c r="F34" s="1"/>
      <c r="G34" s="25"/>
      <c r="H34" s="26"/>
    </row>
    <row r="35" spans="2:8" x14ac:dyDescent="0.25">
      <c r="E35" s="13"/>
    </row>
    <row r="36" spans="2:8" x14ac:dyDescent="0.25">
      <c r="E36" s="13"/>
    </row>
    <row r="37" spans="2:8" x14ac:dyDescent="0.25">
      <c r="C37" s="25"/>
      <c r="D37" s="26"/>
      <c r="E37" s="13"/>
      <c r="G37" s="25"/>
      <c r="H37" s="26"/>
    </row>
    <row r="38" spans="2:8" x14ac:dyDescent="0.25">
      <c r="C38" s="25"/>
      <c r="D38" s="26"/>
      <c r="E38" s="13"/>
      <c r="G38" s="25"/>
      <c r="H38" s="26"/>
    </row>
  </sheetData>
  <pageMargins left="0.25" right="0.25" top="0.75" bottom="0.75" header="0.3" footer="0.3"/>
  <pageSetup paperSize="9" scale="8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opLeftCell="A46" zoomScaleNormal="100" workbookViewId="0">
      <selection activeCell="C37" sqref="C37"/>
    </sheetView>
  </sheetViews>
  <sheetFormatPr defaultRowHeight="12.75" x14ac:dyDescent="0.2"/>
  <cols>
    <col min="1" max="1" width="24.28515625" style="40" customWidth="1"/>
    <col min="2" max="2" width="7.42578125" style="40" customWidth="1"/>
    <col min="3" max="4" width="6.5703125" style="40" customWidth="1"/>
    <col min="5" max="5" width="4.5703125" style="40" customWidth="1"/>
    <col min="6" max="6" width="9.140625" style="41" customWidth="1"/>
    <col min="7" max="7" width="9.140625" style="42"/>
    <col min="8" max="8" width="6.140625" style="40" customWidth="1"/>
    <col min="9" max="9" width="24.28515625" style="40" customWidth="1"/>
    <col min="10" max="10" width="8.42578125" style="40" customWidth="1"/>
    <col min="11" max="11" width="6.140625" style="40" customWidth="1"/>
    <col min="12" max="12" width="6.28515625" style="40" customWidth="1"/>
    <col min="13" max="13" width="4.7109375" style="40" customWidth="1"/>
    <col min="14" max="14" width="9.140625" style="41"/>
    <col min="15" max="15" width="9.140625" style="42"/>
    <col min="16" max="17" width="9.140625" style="40"/>
    <col min="18" max="18" width="9.140625" style="40" customWidth="1"/>
    <col min="19" max="16384" width="9.140625" style="40"/>
  </cols>
  <sheetData>
    <row r="1" spans="1:19" x14ac:dyDescent="0.2">
      <c r="A1" s="39" t="s">
        <v>0</v>
      </c>
      <c r="I1" s="39"/>
    </row>
    <row r="2" spans="1:19" x14ac:dyDescent="0.2">
      <c r="A2" s="40" t="s">
        <v>18</v>
      </c>
      <c r="B2" s="40" t="s">
        <v>1</v>
      </c>
      <c r="C2" s="40" t="s">
        <v>2</v>
      </c>
      <c r="D2" s="40" t="s">
        <v>3</v>
      </c>
      <c r="E2" s="40" t="s">
        <v>4</v>
      </c>
      <c r="F2" s="41" t="s">
        <v>5</v>
      </c>
      <c r="G2" s="42" t="s">
        <v>6</v>
      </c>
      <c r="I2" s="40" t="s">
        <v>18</v>
      </c>
      <c r="J2" s="40" t="s">
        <v>1</v>
      </c>
      <c r="K2" s="40" t="s">
        <v>2</v>
      </c>
      <c r="L2" s="40" t="s">
        <v>3</v>
      </c>
      <c r="M2" s="40" t="s">
        <v>4</v>
      </c>
      <c r="N2" s="41" t="s">
        <v>5</v>
      </c>
      <c r="O2" s="42" t="s">
        <v>6</v>
      </c>
    </row>
    <row r="3" spans="1:19" s="43" customFormat="1" x14ac:dyDescent="0.2">
      <c r="A3" s="43" t="str">
        <f>Blad4!B23</f>
        <v>Henk Scherpenhuizen</v>
      </c>
      <c r="F3" s="44"/>
      <c r="G3" s="45"/>
      <c r="I3" s="43" t="str">
        <f>Blad4!B24</f>
        <v>Henk Valk</v>
      </c>
      <c r="N3" s="44"/>
      <c r="O3" s="45"/>
    </row>
    <row r="4" spans="1:19" x14ac:dyDescent="0.2">
      <c r="A4" s="46" t="str">
        <f>I3</f>
        <v>Henk Valk</v>
      </c>
      <c r="B4" s="40">
        <f>Blad4!C23</f>
        <v>23</v>
      </c>
      <c r="C4" s="65"/>
      <c r="D4" s="65"/>
      <c r="E4" s="65"/>
      <c r="F4" s="41" t="e">
        <f t="shared" ref="F4:F10" si="0">C4/D4</f>
        <v>#DIV/0!</v>
      </c>
      <c r="G4" s="42">
        <f t="shared" ref="G4:G10" si="1">C4/B4</f>
        <v>0</v>
      </c>
      <c r="I4" s="40" t="str">
        <f>A3</f>
        <v>Henk Scherpenhuizen</v>
      </c>
      <c r="J4" s="40">
        <f>Blad4!C24</f>
        <v>23</v>
      </c>
      <c r="K4" s="65"/>
      <c r="L4" s="65"/>
      <c r="M4" s="65">
        <v>2</v>
      </c>
      <c r="N4" s="41" t="e">
        <f t="shared" ref="N4:N10" si="2">K4/L4</f>
        <v>#DIV/0!</v>
      </c>
      <c r="O4" s="42">
        <f t="shared" ref="O4:O10" si="3">K4/J4</f>
        <v>0</v>
      </c>
    </row>
    <row r="5" spans="1:19" x14ac:dyDescent="0.2">
      <c r="A5" s="46" t="str">
        <f>I3</f>
        <v>Henk Valk</v>
      </c>
      <c r="B5" s="40">
        <f>B4</f>
        <v>23</v>
      </c>
      <c r="C5" s="65"/>
      <c r="D5" s="65"/>
      <c r="E5" s="65"/>
      <c r="F5" s="41" t="e">
        <f t="shared" si="0"/>
        <v>#DIV/0!</v>
      </c>
      <c r="G5" s="42">
        <f t="shared" si="1"/>
        <v>0</v>
      </c>
      <c r="I5" s="40" t="str">
        <f>A3</f>
        <v>Henk Scherpenhuizen</v>
      </c>
      <c r="J5" s="40">
        <f>J4</f>
        <v>23</v>
      </c>
      <c r="K5" s="65"/>
      <c r="L5" s="65"/>
      <c r="M5" s="65">
        <v>2</v>
      </c>
      <c r="N5" s="41" t="e">
        <f t="shared" si="2"/>
        <v>#DIV/0!</v>
      </c>
      <c r="O5" s="42">
        <f t="shared" si="3"/>
        <v>0</v>
      </c>
    </row>
    <row r="6" spans="1:19" x14ac:dyDescent="0.2">
      <c r="A6" s="46" t="str">
        <f>A12</f>
        <v>Joop Cardol</v>
      </c>
      <c r="B6" s="40">
        <f>B4</f>
        <v>23</v>
      </c>
      <c r="C6" s="65"/>
      <c r="D6" s="65"/>
      <c r="E6" s="65"/>
      <c r="F6" s="41" t="e">
        <f t="shared" si="0"/>
        <v>#DIV/0!</v>
      </c>
      <c r="G6" s="42">
        <f t="shared" si="1"/>
        <v>0</v>
      </c>
      <c r="I6" s="40" t="str">
        <f>A12</f>
        <v>Joop Cardol</v>
      </c>
      <c r="J6" s="40">
        <f t="shared" ref="J6:J9" si="4">J5</f>
        <v>23</v>
      </c>
      <c r="K6" s="65">
        <v>23</v>
      </c>
      <c r="L6" s="65">
        <v>63</v>
      </c>
      <c r="M6" s="65">
        <v>2</v>
      </c>
      <c r="N6" s="41">
        <f t="shared" si="2"/>
        <v>0.36507936507936506</v>
      </c>
      <c r="O6" s="42">
        <f t="shared" si="3"/>
        <v>1</v>
      </c>
    </row>
    <row r="7" spans="1:19" x14ac:dyDescent="0.2">
      <c r="A7" s="46" t="str">
        <f>A12</f>
        <v>Joop Cardol</v>
      </c>
      <c r="B7" s="40">
        <f>B4</f>
        <v>23</v>
      </c>
      <c r="C7" s="65"/>
      <c r="D7" s="65"/>
      <c r="E7" s="65"/>
      <c r="F7" s="41" t="e">
        <f t="shared" si="0"/>
        <v>#DIV/0!</v>
      </c>
      <c r="G7" s="42">
        <f t="shared" si="1"/>
        <v>0</v>
      </c>
      <c r="I7" s="40" t="str">
        <f>A12</f>
        <v>Joop Cardol</v>
      </c>
      <c r="J7" s="40">
        <f t="shared" si="4"/>
        <v>23</v>
      </c>
      <c r="K7" s="65">
        <v>23</v>
      </c>
      <c r="L7" s="65">
        <v>56</v>
      </c>
      <c r="M7" s="65">
        <v>2</v>
      </c>
      <c r="N7" s="41">
        <f t="shared" si="2"/>
        <v>0.4107142857142857</v>
      </c>
      <c r="O7" s="42">
        <f t="shared" si="3"/>
        <v>1</v>
      </c>
    </row>
    <row r="8" spans="1:19" x14ac:dyDescent="0.2">
      <c r="A8" s="46" t="str">
        <f>I12</f>
        <v>Martin van Galen</v>
      </c>
      <c r="B8" s="40">
        <f>B4</f>
        <v>23</v>
      </c>
      <c r="C8" s="65"/>
      <c r="D8" s="65"/>
      <c r="E8" s="65"/>
      <c r="F8" s="41" t="e">
        <f t="shared" si="0"/>
        <v>#DIV/0!</v>
      </c>
      <c r="G8" s="42">
        <f t="shared" si="1"/>
        <v>0</v>
      </c>
      <c r="I8" s="40" t="str">
        <f>I12</f>
        <v>Martin van Galen</v>
      </c>
      <c r="J8" s="40">
        <f t="shared" si="4"/>
        <v>23</v>
      </c>
      <c r="K8" s="65">
        <v>23</v>
      </c>
      <c r="L8" s="65">
        <v>58</v>
      </c>
      <c r="M8" s="65">
        <v>1</v>
      </c>
      <c r="N8" s="41">
        <f t="shared" si="2"/>
        <v>0.39655172413793105</v>
      </c>
      <c r="O8" s="42">
        <f t="shared" si="3"/>
        <v>1</v>
      </c>
    </row>
    <row r="9" spans="1:19" x14ac:dyDescent="0.2">
      <c r="A9" s="40" t="str">
        <f>I12</f>
        <v>Martin van Galen</v>
      </c>
      <c r="B9" s="40">
        <f>B4</f>
        <v>23</v>
      </c>
      <c r="C9" s="65"/>
      <c r="D9" s="65"/>
      <c r="E9" s="65"/>
      <c r="F9" s="41" t="e">
        <f t="shared" si="0"/>
        <v>#DIV/0!</v>
      </c>
      <c r="G9" s="42">
        <f t="shared" si="1"/>
        <v>0</v>
      </c>
      <c r="I9" s="40" t="str">
        <f>I12</f>
        <v>Martin van Galen</v>
      </c>
      <c r="J9" s="40">
        <f t="shared" si="4"/>
        <v>23</v>
      </c>
      <c r="K9" s="65">
        <v>18</v>
      </c>
      <c r="L9" s="65">
        <v>52</v>
      </c>
      <c r="M9" s="65">
        <v>0</v>
      </c>
      <c r="N9" s="41">
        <f t="shared" si="2"/>
        <v>0.34615384615384615</v>
      </c>
      <c r="O9" s="42">
        <f t="shared" si="3"/>
        <v>0.78260869565217395</v>
      </c>
    </row>
    <row r="10" spans="1:19" s="39" customFormat="1" x14ac:dyDescent="0.2">
      <c r="B10" s="39">
        <f>SUM(B4:B9)</f>
        <v>138</v>
      </c>
      <c r="C10" s="39">
        <f>SUM(C4:C9)</f>
        <v>0</v>
      </c>
      <c r="D10" s="39">
        <f>SUM(D4:D9)</f>
        <v>0</v>
      </c>
      <c r="E10" s="39">
        <f>SUM(E4:E9)</f>
        <v>0</v>
      </c>
      <c r="F10" s="47" t="e">
        <f t="shared" si="0"/>
        <v>#DIV/0!</v>
      </c>
      <c r="G10" s="48">
        <f t="shared" si="1"/>
        <v>0</v>
      </c>
      <c r="J10" s="39">
        <v>92</v>
      </c>
      <c r="K10" s="39">
        <f>SUM(K4:K9)</f>
        <v>87</v>
      </c>
      <c r="L10" s="39">
        <f>SUM(L4:L9)</f>
        <v>229</v>
      </c>
      <c r="M10" s="39">
        <f>SUM(M4:M9)</f>
        <v>9</v>
      </c>
      <c r="N10" s="47">
        <f t="shared" si="2"/>
        <v>0.37991266375545851</v>
      </c>
      <c r="O10" s="48">
        <f t="shared" si="3"/>
        <v>0.94565217391304346</v>
      </c>
    </row>
    <row r="12" spans="1:19" s="43" customFormat="1" x14ac:dyDescent="0.2">
      <c r="A12" s="43" t="str">
        <f>Blad4!B25</f>
        <v>Joop Cardol</v>
      </c>
      <c r="F12" s="44"/>
      <c r="G12" s="45"/>
      <c r="I12" s="43" t="str">
        <f>Blad4!B26</f>
        <v>Martin van Galen</v>
      </c>
      <c r="N12" s="44"/>
      <c r="O12" s="45"/>
    </row>
    <row r="13" spans="1:19" x14ac:dyDescent="0.2">
      <c r="A13" s="40" t="str">
        <f>A3</f>
        <v>Henk Scherpenhuizen</v>
      </c>
      <c r="B13" s="40">
        <f>Blad4!C25</f>
        <v>17</v>
      </c>
      <c r="C13" s="65"/>
      <c r="D13" s="65"/>
      <c r="E13" s="65">
        <v>2</v>
      </c>
      <c r="F13" s="41" t="e">
        <f t="shared" ref="F13:F19" si="5">C13/D13</f>
        <v>#DIV/0!</v>
      </c>
      <c r="G13" s="42">
        <f t="shared" ref="G13:G19" si="6">C13/B13</f>
        <v>0</v>
      </c>
      <c r="I13" s="40" t="str">
        <f>A3</f>
        <v>Henk Scherpenhuizen</v>
      </c>
      <c r="J13" s="40">
        <f>Blad4!C26</f>
        <v>26</v>
      </c>
      <c r="K13" s="65"/>
      <c r="L13" s="65"/>
      <c r="M13" s="65">
        <v>2</v>
      </c>
      <c r="N13" s="41" t="e">
        <f t="shared" ref="N13:N19" si="7">K13/L13</f>
        <v>#DIV/0!</v>
      </c>
      <c r="O13" s="42">
        <f t="shared" ref="O13:O19" si="8">K13/J13</f>
        <v>0</v>
      </c>
    </row>
    <row r="14" spans="1:19" x14ac:dyDescent="0.2">
      <c r="A14" s="40" t="str">
        <f>A3</f>
        <v>Henk Scherpenhuizen</v>
      </c>
      <c r="B14" s="40">
        <f>B13</f>
        <v>17</v>
      </c>
      <c r="C14" s="65"/>
      <c r="D14" s="65"/>
      <c r="E14" s="65">
        <v>2</v>
      </c>
      <c r="F14" s="41" t="e">
        <f t="shared" si="5"/>
        <v>#DIV/0!</v>
      </c>
      <c r="G14" s="42">
        <f t="shared" si="6"/>
        <v>0</v>
      </c>
      <c r="I14" s="40" t="str">
        <f>A3</f>
        <v>Henk Scherpenhuizen</v>
      </c>
      <c r="J14" s="40">
        <f>J13</f>
        <v>26</v>
      </c>
      <c r="K14" s="65"/>
      <c r="L14" s="65"/>
      <c r="M14" s="65">
        <v>2</v>
      </c>
      <c r="N14" s="41" t="e">
        <f t="shared" si="7"/>
        <v>#DIV/0!</v>
      </c>
      <c r="O14" s="42">
        <f t="shared" si="8"/>
        <v>0</v>
      </c>
      <c r="S14" s="41"/>
    </row>
    <row r="15" spans="1:19" x14ac:dyDescent="0.2">
      <c r="A15" s="40" t="str">
        <f>I3</f>
        <v>Henk Valk</v>
      </c>
      <c r="B15" s="40">
        <f t="shared" ref="B15:B18" si="9">B14</f>
        <v>17</v>
      </c>
      <c r="C15" s="65">
        <v>16</v>
      </c>
      <c r="D15" s="65">
        <v>63</v>
      </c>
      <c r="E15" s="65">
        <v>0</v>
      </c>
      <c r="F15" s="41">
        <f t="shared" si="5"/>
        <v>0.25396825396825395</v>
      </c>
      <c r="G15" s="42">
        <f t="shared" si="6"/>
        <v>0.94117647058823528</v>
      </c>
      <c r="I15" s="40" t="str">
        <f>I3</f>
        <v>Henk Valk</v>
      </c>
      <c r="J15" s="40">
        <f t="shared" ref="J15:J18" si="10">J14</f>
        <v>26</v>
      </c>
      <c r="K15" s="65">
        <v>26</v>
      </c>
      <c r="L15" s="65">
        <v>58</v>
      </c>
      <c r="M15" s="65">
        <v>1</v>
      </c>
      <c r="N15" s="41">
        <f t="shared" si="7"/>
        <v>0.44827586206896552</v>
      </c>
      <c r="O15" s="42">
        <f t="shared" si="8"/>
        <v>1</v>
      </c>
    </row>
    <row r="16" spans="1:19" x14ac:dyDescent="0.2">
      <c r="A16" s="40" t="str">
        <f>I3</f>
        <v>Henk Valk</v>
      </c>
      <c r="B16" s="40">
        <f t="shared" si="9"/>
        <v>17</v>
      </c>
      <c r="C16" s="65">
        <v>16</v>
      </c>
      <c r="D16" s="65">
        <v>56</v>
      </c>
      <c r="E16" s="65">
        <v>0</v>
      </c>
      <c r="F16" s="41">
        <f t="shared" si="5"/>
        <v>0.2857142857142857</v>
      </c>
      <c r="G16" s="42">
        <f t="shared" si="6"/>
        <v>0.94117647058823528</v>
      </c>
      <c r="I16" s="40" t="str">
        <f>I3</f>
        <v>Henk Valk</v>
      </c>
      <c r="J16" s="40">
        <f t="shared" si="10"/>
        <v>26</v>
      </c>
      <c r="K16" s="65">
        <v>26</v>
      </c>
      <c r="L16" s="65">
        <v>52</v>
      </c>
      <c r="M16" s="65">
        <v>2</v>
      </c>
      <c r="N16" s="41">
        <f t="shared" si="7"/>
        <v>0.5</v>
      </c>
      <c r="O16" s="42">
        <f t="shared" si="8"/>
        <v>1</v>
      </c>
    </row>
    <row r="17" spans="1:15" x14ac:dyDescent="0.2">
      <c r="A17" s="40" t="str">
        <f>I12</f>
        <v>Martin van Galen</v>
      </c>
      <c r="B17" s="40">
        <f t="shared" si="9"/>
        <v>17</v>
      </c>
      <c r="C17" s="65">
        <v>10</v>
      </c>
      <c r="D17" s="65">
        <v>48</v>
      </c>
      <c r="E17" s="65">
        <v>0</v>
      </c>
      <c r="F17" s="41">
        <f t="shared" si="5"/>
        <v>0.20833333333333334</v>
      </c>
      <c r="G17" s="42">
        <f t="shared" si="6"/>
        <v>0.58823529411764708</v>
      </c>
      <c r="I17" s="40" t="str">
        <f>A12</f>
        <v>Joop Cardol</v>
      </c>
      <c r="J17" s="40">
        <f t="shared" si="10"/>
        <v>26</v>
      </c>
      <c r="K17" s="65">
        <v>26</v>
      </c>
      <c r="L17" s="65">
        <v>48</v>
      </c>
      <c r="M17" s="65">
        <v>2</v>
      </c>
      <c r="N17" s="41">
        <f t="shared" si="7"/>
        <v>0.54166666666666663</v>
      </c>
      <c r="O17" s="42">
        <f t="shared" si="8"/>
        <v>1</v>
      </c>
    </row>
    <row r="18" spans="1:15" x14ac:dyDescent="0.2">
      <c r="A18" s="40" t="str">
        <f>I12</f>
        <v>Martin van Galen</v>
      </c>
      <c r="B18" s="40">
        <f t="shared" si="9"/>
        <v>17</v>
      </c>
      <c r="C18" s="65">
        <v>17</v>
      </c>
      <c r="D18" s="65">
        <v>53</v>
      </c>
      <c r="E18" s="65">
        <v>2</v>
      </c>
      <c r="F18" s="41">
        <f t="shared" si="5"/>
        <v>0.32075471698113206</v>
      </c>
      <c r="G18" s="42">
        <f t="shared" si="6"/>
        <v>1</v>
      </c>
      <c r="I18" s="40" t="str">
        <f>A12</f>
        <v>Joop Cardol</v>
      </c>
      <c r="J18" s="40">
        <f t="shared" si="10"/>
        <v>26</v>
      </c>
      <c r="K18" s="65">
        <v>21</v>
      </c>
      <c r="L18" s="65">
        <v>53</v>
      </c>
      <c r="M18" s="65">
        <v>0</v>
      </c>
      <c r="N18" s="41">
        <f t="shared" si="7"/>
        <v>0.39622641509433965</v>
      </c>
      <c r="O18" s="42">
        <f t="shared" si="8"/>
        <v>0.80769230769230771</v>
      </c>
    </row>
    <row r="19" spans="1:15" s="39" customFormat="1" x14ac:dyDescent="0.2">
      <c r="B19" s="39">
        <v>68</v>
      </c>
      <c r="C19" s="39">
        <f>SUM(C13:C18)</f>
        <v>59</v>
      </c>
      <c r="D19" s="39">
        <f>SUM(D13:D18)</f>
        <v>220</v>
      </c>
      <c r="E19" s="39">
        <f>SUM(E13:E18)</f>
        <v>6</v>
      </c>
      <c r="F19" s="47">
        <f t="shared" si="5"/>
        <v>0.26818181818181819</v>
      </c>
      <c r="G19" s="48">
        <f t="shared" si="6"/>
        <v>0.86764705882352944</v>
      </c>
      <c r="J19" s="39">
        <v>104</v>
      </c>
      <c r="K19" s="39">
        <f>SUM(K13:K18)</f>
        <v>99</v>
      </c>
      <c r="L19" s="39">
        <f>SUM(L13:L18)</f>
        <v>211</v>
      </c>
      <c r="M19" s="39">
        <f>SUM(M13:M18)</f>
        <v>9</v>
      </c>
      <c r="N19" s="47">
        <f t="shared" si="7"/>
        <v>0.46919431279620855</v>
      </c>
      <c r="O19" s="48">
        <f t="shared" si="8"/>
        <v>0.95192307692307687</v>
      </c>
    </row>
    <row r="21" spans="1:15" x14ac:dyDescent="0.2">
      <c r="A21" s="39" t="s">
        <v>7</v>
      </c>
    </row>
    <row r="22" spans="1:15" x14ac:dyDescent="0.2">
      <c r="A22" s="40" t="s">
        <v>18</v>
      </c>
      <c r="B22" s="40" t="s">
        <v>1</v>
      </c>
      <c r="C22" s="40" t="s">
        <v>2</v>
      </c>
      <c r="D22" s="40" t="s">
        <v>3</v>
      </c>
      <c r="E22" s="40" t="s">
        <v>4</v>
      </c>
      <c r="F22" s="41" t="s">
        <v>5</v>
      </c>
      <c r="G22" s="42" t="s">
        <v>6</v>
      </c>
      <c r="I22" s="40" t="s">
        <v>18</v>
      </c>
      <c r="J22" s="40" t="s">
        <v>1</v>
      </c>
      <c r="K22" s="40" t="s">
        <v>2</v>
      </c>
      <c r="L22" s="40" t="s">
        <v>3</v>
      </c>
      <c r="M22" s="40" t="s">
        <v>4</v>
      </c>
      <c r="N22" s="41" t="s">
        <v>5</v>
      </c>
      <c r="O22" s="42" t="s">
        <v>6</v>
      </c>
    </row>
    <row r="23" spans="1:15" s="43" customFormat="1" x14ac:dyDescent="0.2">
      <c r="A23" s="43" t="str">
        <f>Blad4!F23</f>
        <v>Dries Jonkman</v>
      </c>
      <c r="F23" s="44"/>
      <c r="G23" s="45"/>
      <c r="I23" s="43" t="str">
        <f>Blad4!F24</f>
        <v>Jan Slinkman</v>
      </c>
      <c r="N23" s="44"/>
      <c r="O23" s="45"/>
    </row>
    <row r="24" spans="1:15" x14ac:dyDescent="0.2">
      <c r="A24" s="40" t="str">
        <f>Blad4!F24</f>
        <v>Jan Slinkman</v>
      </c>
      <c r="B24" s="40">
        <f>Blad4!G23</f>
        <v>23</v>
      </c>
      <c r="C24" s="65">
        <v>23</v>
      </c>
      <c r="D24" s="65">
        <v>44</v>
      </c>
      <c r="E24" s="65">
        <v>2</v>
      </c>
      <c r="F24" s="41">
        <f t="shared" ref="F24:F30" si="11">C24/D24</f>
        <v>0.52272727272727271</v>
      </c>
      <c r="G24" s="42">
        <f t="shared" ref="G24:G30" si="12">C24/B24</f>
        <v>1</v>
      </c>
      <c r="I24" s="40" t="str">
        <f>Blad4!F23</f>
        <v>Dries Jonkman</v>
      </c>
      <c r="J24" s="40">
        <f>Blad4!G24</f>
        <v>21</v>
      </c>
      <c r="K24" s="65">
        <v>17</v>
      </c>
      <c r="L24" s="65">
        <v>44</v>
      </c>
      <c r="M24" s="65">
        <v>0</v>
      </c>
      <c r="N24" s="41">
        <f t="shared" ref="N24:N30" si="13">K24/L24</f>
        <v>0.38636363636363635</v>
      </c>
      <c r="O24" s="42">
        <f t="shared" ref="O24:O30" si="14">K24/J24</f>
        <v>0.80952380952380953</v>
      </c>
    </row>
    <row r="25" spans="1:15" x14ac:dyDescent="0.2">
      <c r="A25" s="40" t="str">
        <f>Blad4!F24</f>
        <v>Jan Slinkman</v>
      </c>
      <c r="B25" s="40">
        <f>B24</f>
        <v>23</v>
      </c>
      <c r="C25" s="65">
        <v>23</v>
      </c>
      <c r="D25" s="65">
        <v>45</v>
      </c>
      <c r="E25" s="65">
        <v>2</v>
      </c>
      <c r="F25" s="41">
        <f t="shared" si="11"/>
        <v>0.51111111111111107</v>
      </c>
      <c r="G25" s="42">
        <f t="shared" si="12"/>
        <v>1</v>
      </c>
      <c r="I25" s="40" t="str">
        <f>Blad4!F23</f>
        <v>Dries Jonkman</v>
      </c>
      <c r="J25" s="40">
        <f>J24</f>
        <v>21</v>
      </c>
      <c r="K25" s="65">
        <v>14</v>
      </c>
      <c r="L25" s="65">
        <v>45</v>
      </c>
      <c r="M25" s="65">
        <v>0</v>
      </c>
      <c r="N25" s="41">
        <f t="shared" si="13"/>
        <v>0.31111111111111112</v>
      </c>
      <c r="O25" s="42">
        <f t="shared" si="14"/>
        <v>0.66666666666666663</v>
      </c>
    </row>
    <row r="26" spans="1:15" x14ac:dyDescent="0.2">
      <c r="A26" s="40" t="str">
        <f>Blad4!F25</f>
        <v>Harm Heemstra</v>
      </c>
      <c r="B26" s="40">
        <f>B24</f>
        <v>23</v>
      </c>
      <c r="C26" s="65">
        <v>18</v>
      </c>
      <c r="D26" s="65">
        <v>56</v>
      </c>
      <c r="E26" s="65">
        <v>0</v>
      </c>
      <c r="F26" s="41">
        <f t="shared" si="11"/>
        <v>0.32142857142857145</v>
      </c>
      <c r="G26" s="42">
        <f t="shared" si="12"/>
        <v>0.78260869565217395</v>
      </c>
      <c r="I26" s="40" t="str">
        <f>Blad4!F25</f>
        <v>Harm Heemstra</v>
      </c>
      <c r="J26" s="40">
        <f t="shared" ref="J26:J29" si="15">J25</f>
        <v>21</v>
      </c>
      <c r="K26" s="65">
        <v>21</v>
      </c>
      <c r="L26" s="65">
        <v>56</v>
      </c>
      <c r="M26" s="65">
        <v>1</v>
      </c>
      <c r="N26" s="41">
        <f t="shared" si="13"/>
        <v>0.375</v>
      </c>
      <c r="O26" s="42">
        <f t="shared" si="14"/>
        <v>1</v>
      </c>
    </row>
    <row r="27" spans="1:15" x14ac:dyDescent="0.2">
      <c r="A27" s="40" t="str">
        <f>Blad4!F25</f>
        <v>Harm Heemstra</v>
      </c>
      <c r="B27" s="40">
        <f>B24</f>
        <v>23</v>
      </c>
      <c r="C27" s="65">
        <v>18</v>
      </c>
      <c r="D27" s="65">
        <v>50</v>
      </c>
      <c r="E27" s="65">
        <v>0</v>
      </c>
      <c r="F27" s="41">
        <f t="shared" si="11"/>
        <v>0.36</v>
      </c>
      <c r="G27" s="42">
        <f t="shared" si="12"/>
        <v>0.78260869565217395</v>
      </c>
      <c r="I27" s="40" t="str">
        <f>Blad4!F25</f>
        <v>Harm Heemstra</v>
      </c>
      <c r="J27" s="40">
        <f t="shared" si="15"/>
        <v>21</v>
      </c>
      <c r="K27" s="65">
        <v>21</v>
      </c>
      <c r="L27" s="65">
        <v>41</v>
      </c>
      <c r="M27" s="65">
        <v>2</v>
      </c>
      <c r="N27" s="41">
        <f t="shared" si="13"/>
        <v>0.51219512195121952</v>
      </c>
      <c r="O27" s="42">
        <f t="shared" si="14"/>
        <v>1</v>
      </c>
    </row>
    <row r="28" spans="1:15" x14ac:dyDescent="0.2">
      <c r="A28" s="40" t="str">
        <f>Blad4!F26</f>
        <v>Johan Bomhof</v>
      </c>
      <c r="B28" s="40">
        <f>B24</f>
        <v>23</v>
      </c>
      <c r="C28" s="65">
        <v>23</v>
      </c>
      <c r="D28" s="65">
        <v>50</v>
      </c>
      <c r="E28" s="65">
        <v>2</v>
      </c>
      <c r="F28" s="41">
        <f t="shared" si="11"/>
        <v>0.46</v>
      </c>
      <c r="G28" s="42">
        <f t="shared" si="12"/>
        <v>1</v>
      </c>
      <c r="I28" s="40" t="str">
        <f>Blad4!F26</f>
        <v>Johan Bomhof</v>
      </c>
      <c r="J28" s="40">
        <f t="shared" si="15"/>
        <v>21</v>
      </c>
      <c r="K28" s="65">
        <v>21</v>
      </c>
      <c r="L28" s="65">
        <v>39</v>
      </c>
      <c r="M28" s="65">
        <v>2</v>
      </c>
      <c r="N28" s="41">
        <f t="shared" si="13"/>
        <v>0.53846153846153844</v>
      </c>
      <c r="O28" s="42">
        <f t="shared" si="14"/>
        <v>1</v>
      </c>
    </row>
    <row r="29" spans="1:15" x14ac:dyDescent="0.2">
      <c r="A29" s="40" t="str">
        <f>Blad4!F26</f>
        <v>Johan Bomhof</v>
      </c>
      <c r="B29" s="40">
        <f>B24</f>
        <v>23</v>
      </c>
      <c r="C29" s="65">
        <v>23</v>
      </c>
      <c r="D29" s="65">
        <v>33</v>
      </c>
      <c r="E29" s="65">
        <v>2</v>
      </c>
      <c r="F29" s="41">
        <f t="shared" si="11"/>
        <v>0.69696969696969702</v>
      </c>
      <c r="G29" s="42">
        <f t="shared" si="12"/>
        <v>1</v>
      </c>
      <c r="I29" s="40" t="str">
        <f>Blad4!F26</f>
        <v>Johan Bomhof</v>
      </c>
      <c r="J29" s="40">
        <f t="shared" si="15"/>
        <v>21</v>
      </c>
      <c r="K29" s="65">
        <v>21</v>
      </c>
      <c r="L29" s="65">
        <v>33</v>
      </c>
      <c r="M29" s="65">
        <v>2</v>
      </c>
      <c r="N29" s="41">
        <f t="shared" si="13"/>
        <v>0.63636363636363635</v>
      </c>
      <c r="O29" s="42">
        <f t="shared" si="14"/>
        <v>1</v>
      </c>
    </row>
    <row r="30" spans="1:15" s="39" customFormat="1" x14ac:dyDescent="0.2">
      <c r="B30" s="39">
        <f>SUM(B24:B29)</f>
        <v>138</v>
      </c>
      <c r="C30" s="39">
        <f>SUM(C24:C29)</f>
        <v>128</v>
      </c>
      <c r="D30" s="39">
        <f>SUM(D24:D29)</f>
        <v>278</v>
      </c>
      <c r="E30" s="39">
        <f>SUM(E24:E29)</f>
        <v>8</v>
      </c>
      <c r="F30" s="47">
        <f t="shared" si="11"/>
        <v>0.46043165467625902</v>
      </c>
      <c r="G30" s="48">
        <f t="shared" si="12"/>
        <v>0.92753623188405798</v>
      </c>
      <c r="J30" s="39">
        <f>SUM(J24:J29)</f>
        <v>126</v>
      </c>
      <c r="K30" s="39">
        <f>SUM(K24:K29)</f>
        <v>115</v>
      </c>
      <c r="L30" s="39">
        <f>SUM(L24:L29)</f>
        <v>258</v>
      </c>
      <c r="M30" s="39">
        <f>SUM(M24:M29)</f>
        <v>7</v>
      </c>
      <c r="N30" s="47">
        <f t="shared" si="13"/>
        <v>0.44573643410852715</v>
      </c>
      <c r="O30" s="48">
        <f t="shared" si="14"/>
        <v>0.91269841269841268</v>
      </c>
    </row>
    <row r="32" spans="1:15" s="43" customFormat="1" x14ac:dyDescent="0.2">
      <c r="A32" s="43" t="str">
        <f>Blad4!F25</f>
        <v>Harm Heemstra</v>
      </c>
      <c r="F32" s="44"/>
      <c r="G32" s="45"/>
      <c r="I32" s="43" t="str">
        <f>Blad4!F26</f>
        <v>Johan Bomhof</v>
      </c>
      <c r="N32" s="44"/>
      <c r="O32" s="45"/>
    </row>
    <row r="33" spans="1:15" x14ac:dyDescent="0.2">
      <c r="A33" s="40" t="str">
        <f>Blad4!F23</f>
        <v>Dries Jonkman</v>
      </c>
      <c r="B33" s="40">
        <f>Blad4!G25</f>
        <v>19</v>
      </c>
      <c r="C33" s="65">
        <v>19</v>
      </c>
      <c r="D33" s="65">
        <v>56</v>
      </c>
      <c r="E33" s="65">
        <v>2</v>
      </c>
      <c r="F33" s="41">
        <f t="shared" ref="F33:F39" si="16">C33/D33</f>
        <v>0.3392857142857143</v>
      </c>
      <c r="G33" s="42">
        <f t="shared" ref="G33:G39" si="17">C33/B33</f>
        <v>1</v>
      </c>
      <c r="I33" s="40" t="str">
        <f>Blad4!F23</f>
        <v>Dries Jonkman</v>
      </c>
      <c r="J33" s="40">
        <f>Blad4!G26</f>
        <v>17</v>
      </c>
      <c r="K33" s="65">
        <v>16</v>
      </c>
      <c r="L33" s="65">
        <v>50</v>
      </c>
      <c r="M33" s="65">
        <v>0</v>
      </c>
      <c r="N33" s="41">
        <f t="shared" ref="N33:N39" si="18">K33/L33</f>
        <v>0.32</v>
      </c>
      <c r="O33" s="42">
        <f t="shared" ref="O33:O39" si="19">K33/J33</f>
        <v>0.94117647058823528</v>
      </c>
    </row>
    <row r="34" spans="1:15" x14ac:dyDescent="0.2">
      <c r="A34" s="40" t="str">
        <f>Blad4!F23</f>
        <v>Dries Jonkman</v>
      </c>
      <c r="B34" s="40">
        <f>B33</f>
        <v>19</v>
      </c>
      <c r="C34" s="65">
        <v>19</v>
      </c>
      <c r="D34" s="65">
        <v>50</v>
      </c>
      <c r="E34" s="65">
        <v>2</v>
      </c>
      <c r="F34" s="41">
        <f t="shared" si="16"/>
        <v>0.38</v>
      </c>
      <c r="G34" s="42">
        <f t="shared" si="17"/>
        <v>1</v>
      </c>
      <c r="I34" s="40" t="str">
        <f>Blad4!F23</f>
        <v>Dries Jonkman</v>
      </c>
      <c r="J34" s="40">
        <f>J33</f>
        <v>17</v>
      </c>
      <c r="K34" s="65">
        <v>6</v>
      </c>
      <c r="L34" s="65">
        <v>33</v>
      </c>
      <c r="M34" s="65">
        <v>0</v>
      </c>
      <c r="N34" s="41">
        <f t="shared" si="18"/>
        <v>0.18181818181818182</v>
      </c>
      <c r="O34" s="42">
        <f t="shared" si="19"/>
        <v>0.35294117647058826</v>
      </c>
    </row>
    <row r="35" spans="1:15" x14ac:dyDescent="0.2">
      <c r="A35" s="40" t="str">
        <f>Blad4!F24</f>
        <v>Jan Slinkman</v>
      </c>
      <c r="B35" s="40">
        <f t="shared" ref="B35:B38" si="20">B34</f>
        <v>19</v>
      </c>
      <c r="C35" s="65">
        <v>19</v>
      </c>
      <c r="D35" s="65">
        <v>56</v>
      </c>
      <c r="E35" s="65">
        <v>1</v>
      </c>
      <c r="F35" s="41">
        <f t="shared" si="16"/>
        <v>0.3392857142857143</v>
      </c>
      <c r="G35" s="42">
        <f t="shared" si="17"/>
        <v>1</v>
      </c>
      <c r="I35" s="40" t="str">
        <f>Blad4!F24</f>
        <v>Jan Slinkman</v>
      </c>
      <c r="J35" s="40">
        <f t="shared" ref="J35:J38" si="21">J34</f>
        <v>17</v>
      </c>
      <c r="K35" s="65">
        <v>14</v>
      </c>
      <c r="L35" s="65">
        <v>39</v>
      </c>
      <c r="M35" s="65">
        <v>0</v>
      </c>
      <c r="N35" s="41">
        <f t="shared" si="18"/>
        <v>0.35897435897435898</v>
      </c>
      <c r="O35" s="42">
        <f t="shared" si="19"/>
        <v>0.82352941176470584</v>
      </c>
    </row>
    <row r="36" spans="1:15" x14ac:dyDescent="0.2">
      <c r="A36" s="40" t="str">
        <f>Blad4!F24</f>
        <v>Jan Slinkman</v>
      </c>
      <c r="B36" s="40">
        <f t="shared" si="20"/>
        <v>19</v>
      </c>
      <c r="C36" s="65">
        <v>7</v>
      </c>
      <c r="D36" s="65">
        <v>41</v>
      </c>
      <c r="E36" s="65">
        <v>0</v>
      </c>
      <c r="F36" s="41">
        <f t="shared" si="16"/>
        <v>0.17073170731707318</v>
      </c>
      <c r="G36" s="42">
        <f t="shared" si="17"/>
        <v>0.36842105263157893</v>
      </c>
      <c r="I36" s="40" t="str">
        <f>Blad4!F24</f>
        <v>Jan Slinkman</v>
      </c>
      <c r="J36" s="40">
        <f t="shared" si="21"/>
        <v>17</v>
      </c>
      <c r="K36" s="65">
        <v>15</v>
      </c>
      <c r="L36" s="65">
        <v>33</v>
      </c>
      <c r="M36" s="65">
        <v>0</v>
      </c>
      <c r="N36" s="41">
        <f t="shared" si="18"/>
        <v>0.45454545454545453</v>
      </c>
      <c r="O36" s="42">
        <f t="shared" si="19"/>
        <v>0.88235294117647056</v>
      </c>
    </row>
    <row r="37" spans="1:15" x14ac:dyDescent="0.2">
      <c r="A37" s="40" t="str">
        <f>Blad4!F26</f>
        <v>Johan Bomhof</v>
      </c>
      <c r="B37" s="40">
        <f t="shared" si="20"/>
        <v>19</v>
      </c>
      <c r="C37" s="65">
        <v>19</v>
      </c>
      <c r="D37" s="65">
        <v>56</v>
      </c>
      <c r="E37" s="65">
        <v>2</v>
      </c>
      <c r="F37" s="41">
        <f t="shared" si="16"/>
        <v>0.3392857142857143</v>
      </c>
      <c r="G37" s="42">
        <f t="shared" si="17"/>
        <v>1</v>
      </c>
      <c r="I37" s="40" t="str">
        <f>Blad4!F25</f>
        <v>Harm Heemstra</v>
      </c>
      <c r="J37" s="40">
        <f t="shared" si="21"/>
        <v>17</v>
      </c>
      <c r="K37" s="65">
        <v>13</v>
      </c>
      <c r="L37" s="65">
        <v>56</v>
      </c>
      <c r="M37" s="65">
        <v>0</v>
      </c>
      <c r="N37" s="41">
        <f t="shared" si="18"/>
        <v>0.23214285714285715</v>
      </c>
      <c r="O37" s="42">
        <f t="shared" si="19"/>
        <v>0.76470588235294112</v>
      </c>
    </row>
    <row r="38" spans="1:15" x14ac:dyDescent="0.2">
      <c r="A38" s="40" t="str">
        <f>Blad4!F26</f>
        <v>Johan Bomhof</v>
      </c>
      <c r="B38" s="40">
        <f t="shared" si="20"/>
        <v>19</v>
      </c>
      <c r="C38" s="65">
        <v>14</v>
      </c>
      <c r="D38" s="65">
        <v>48</v>
      </c>
      <c r="E38" s="65">
        <v>0</v>
      </c>
      <c r="F38" s="41">
        <f t="shared" si="16"/>
        <v>0.29166666666666669</v>
      </c>
      <c r="G38" s="42">
        <f t="shared" si="17"/>
        <v>0.73684210526315785</v>
      </c>
      <c r="I38" s="40" t="str">
        <f>Blad4!F25</f>
        <v>Harm Heemstra</v>
      </c>
      <c r="J38" s="40">
        <f t="shared" si="21"/>
        <v>17</v>
      </c>
      <c r="K38" s="65">
        <v>17</v>
      </c>
      <c r="L38" s="65">
        <v>48</v>
      </c>
      <c r="M38" s="65">
        <v>2</v>
      </c>
      <c r="N38" s="41">
        <f t="shared" si="18"/>
        <v>0.35416666666666669</v>
      </c>
      <c r="O38" s="42">
        <f t="shared" si="19"/>
        <v>1</v>
      </c>
    </row>
    <row r="39" spans="1:15" s="39" customFormat="1" x14ac:dyDescent="0.2">
      <c r="B39" s="39">
        <f>SUM(B33:B38)</f>
        <v>114</v>
      </c>
      <c r="C39" s="39">
        <f>SUM(C33:C38)</f>
        <v>97</v>
      </c>
      <c r="D39" s="39">
        <f>SUM(D33:D38)</f>
        <v>307</v>
      </c>
      <c r="E39" s="39">
        <f>SUM(E33:E38)</f>
        <v>7</v>
      </c>
      <c r="F39" s="47">
        <f t="shared" si="16"/>
        <v>0.31596091205211724</v>
      </c>
      <c r="G39" s="48">
        <f t="shared" si="17"/>
        <v>0.85087719298245612</v>
      </c>
      <c r="J39" s="39">
        <f>SUM(J33:J38)</f>
        <v>102</v>
      </c>
      <c r="K39" s="39">
        <f>SUM(K33:K38)</f>
        <v>81</v>
      </c>
      <c r="L39" s="39">
        <f>SUM(L33:L38)</f>
        <v>259</v>
      </c>
      <c r="M39" s="39">
        <f>SUM(M33:M38)</f>
        <v>2</v>
      </c>
      <c r="N39" s="47">
        <f t="shared" si="18"/>
        <v>0.31274131274131273</v>
      </c>
      <c r="O39" s="48">
        <f t="shared" si="19"/>
        <v>0.79411764705882348</v>
      </c>
    </row>
    <row r="40" spans="1:15" x14ac:dyDescent="0.2">
      <c r="A40" s="39" t="s">
        <v>8</v>
      </c>
    </row>
    <row r="41" spans="1:15" x14ac:dyDescent="0.2">
      <c r="A41" s="40" t="s">
        <v>18</v>
      </c>
      <c r="B41" s="40" t="s">
        <v>1</v>
      </c>
      <c r="C41" s="40" t="s">
        <v>2</v>
      </c>
      <c r="D41" s="40" t="s">
        <v>3</v>
      </c>
      <c r="E41" s="40" t="s">
        <v>4</v>
      </c>
      <c r="F41" s="41" t="s">
        <v>5</v>
      </c>
      <c r="G41" s="42" t="s">
        <v>6</v>
      </c>
      <c r="I41" s="40" t="s">
        <v>18</v>
      </c>
      <c r="J41" s="40" t="s">
        <v>1</v>
      </c>
      <c r="K41" s="40" t="s">
        <v>2</v>
      </c>
      <c r="L41" s="40" t="s">
        <v>3</v>
      </c>
      <c r="M41" s="40" t="s">
        <v>4</v>
      </c>
      <c r="N41" s="41" t="s">
        <v>5</v>
      </c>
      <c r="O41" s="42" t="s">
        <v>6</v>
      </c>
    </row>
    <row r="42" spans="1:15" s="43" customFormat="1" x14ac:dyDescent="0.2">
      <c r="A42" s="43" t="str">
        <f>Blad4!B29</f>
        <v>Frans de Haan</v>
      </c>
      <c r="F42" s="44"/>
      <c r="G42" s="45"/>
      <c r="I42" s="43" t="str">
        <f>Blad4!B30</f>
        <v>Bertus Stegeman</v>
      </c>
      <c r="N42" s="44"/>
      <c r="O42" s="45"/>
    </row>
    <row r="43" spans="1:15" x14ac:dyDescent="0.2">
      <c r="A43" s="40" t="str">
        <f>Blad4!B30</f>
        <v>Bertus Stegeman</v>
      </c>
      <c r="B43" s="40">
        <f>Blad4!C29</f>
        <v>21</v>
      </c>
      <c r="C43" s="65">
        <v>21</v>
      </c>
      <c r="D43" s="65">
        <v>46</v>
      </c>
      <c r="E43" s="65">
        <v>2</v>
      </c>
      <c r="F43" s="41">
        <f t="shared" ref="F43:F49" si="22">C43/D43</f>
        <v>0.45652173913043476</v>
      </c>
      <c r="G43" s="42">
        <f t="shared" ref="G43:G49" si="23">C43/B43</f>
        <v>1</v>
      </c>
      <c r="I43" s="40" t="str">
        <f>Blad4!B29</f>
        <v>Frans de Haan</v>
      </c>
      <c r="J43" s="40">
        <f>Blad4!C30</f>
        <v>18</v>
      </c>
      <c r="K43" s="65">
        <v>8</v>
      </c>
      <c r="L43" s="65">
        <v>46</v>
      </c>
      <c r="M43" s="65">
        <v>0</v>
      </c>
      <c r="N43" s="41">
        <f t="shared" ref="N43:N49" si="24">K43/L43</f>
        <v>0.17391304347826086</v>
      </c>
      <c r="O43" s="42">
        <f t="shared" ref="O43:O49" si="25">K43/J43</f>
        <v>0.44444444444444442</v>
      </c>
    </row>
    <row r="44" spans="1:15" x14ac:dyDescent="0.2">
      <c r="A44" s="40" t="str">
        <f>Blad4!B30</f>
        <v>Bertus Stegeman</v>
      </c>
      <c r="B44" s="40">
        <f>B43</f>
        <v>21</v>
      </c>
      <c r="C44" s="65">
        <v>20</v>
      </c>
      <c r="D44" s="65">
        <v>51</v>
      </c>
      <c r="E44" s="65">
        <v>0</v>
      </c>
      <c r="F44" s="41">
        <f t="shared" si="22"/>
        <v>0.39215686274509803</v>
      </c>
      <c r="G44" s="42">
        <f t="shared" si="23"/>
        <v>0.95238095238095233</v>
      </c>
      <c r="I44" s="40" t="str">
        <f>Blad4!B29</f>
        <v>Frans de Haan</v>
      </c>
      <c r="J44" s="40">
        <f>J43</f>
        <v>18</v>
      </c>
      <c r="K44" s="65">
        <v>18</v>
      </c>
      <c r="L44" s="65">
        <v>51</v>
      </c>
      <c r="M44" s="65">
        <v>2</v>
      </c>
      <c r="N44" s="41">
        <f t="shared" si="24"/>
        <v>0.35294117647058826</v>
      </c>
      <c r="O44" s="42">
        <f t="shared" si="25"/>
        <v>1</v>
      </c>
    </row>
    <row r="45" spans="1:15" x14ac:dyDescent="0.2">
      <c r="A45" s="40" t="str">
        <f>Blad4!B31</f>
        <v>Bernard Kieftenbeld</v>
      </c>
      <c r="B45" s="40">
        <f>B43</f>
        <v>21</v>
      </c>
      <c r="C45" s="65">
        <v>14</v>
      </c>
      <c r="D45" s="65">
        <v>61</v>
      </c>
      <c r="E45" s="65">
        <v>0</v>
      </c>
      <c r="F45" s="41">
        <f t="shared" si="22"/>
        <v>0.22950819672131148</v>
      </c>
      <c r="G45" s="42">
        <f t="shared" si="23"/>
        <v>0.66666666666666663</v>
      </c>
      <c r="I45" s="40" t="str">
        <f>Blad4!B31</f>
        <v>Bernard Kieftenbeld</v>
      </c>
      <c r="J45" s="40">
        <f>J43</f>
        <v>18</v>
      </c>
      <c r="K45" s="65">
        <v>18</v>
      </c>
      <c r="L45" s="65">
        <v>57</v>
      </c>
      <c r="M45" s="65">
        <v>2</v>
      </c>
      <c r="N45" s="41">
        <f t="shared" si="24"/>
        <v>0.31578947368421051</v>
      </c>
      <c r="O45" s="42">
        <f t="shared" si="25"/>
        <v>1</v>
      </c>
    </row>
    <row r="46" spans="1:15" x14ac:dyDescent="0.2">
      <c r="A46" s="40" t="str">
        <f>Blad4!B31</f>
        <v>Bernard Kieftenbeld</v>
      </c>
      <c r="B46" s="40">
        <f>B43</f>
        <v>21</v>
      </c>
      <c r="C46" s="65">
        <v>21</v>
      </c>
      <c r="D46" s="65">
        <v>58</v>
      </c>
      <c r="E46" s="65">
        <v>2</v>
      </c>
      <c r="F46" s="41">
        <f t="shared" si="22"/>
        <v>0.36206896551724138</v>
      </c>
      <c r="G46" s="42">
        <f t="shared" si="23"/>
        <v>1</v>
      </c>
      <c r="I46" s="40" t="str">
        <f>Blad4!B31</f>
        <v>Bernard Kieftenbeld</v>
      </c>
      <c r="J46" s="40">
        <f>J43</f>
        <v>18</v>
      </c>
      <c r="K46" s="65">
        <v>10</v>
      </c>
      <c r="L46" s="65">
        <v>41</v>
      </c>
      <c r="M46" s="65">
        <v>0</v>
      </c>
      <c r="N46" s="41">
        <f t="shared" si="24"/>
        <v>0.24390243902439024</v>
      </c>
      <c r="O46" s="42">
        <f t="shared" si="25"/>
        <v>0.55555555555555558</v>
      </c>
    </row>
    <row r="47" spans="1:15" x14ac:dyDescent="0.2">
      <c r="A47" s="40" t="str">
        <f>Blad4!B32</f>
        <v>Chris v/d Woude</v>
      </c>
      <c r="B47" s="40">
        <f>B43</f>
        <v>21</v>
      </c>
      <c r="C47" s="65">
        <v>21</v>
      </c>
      <c r="D47" s="65">
        <v>57</v>
      </c>
      <c r="E47" s="65">
        <v>2</v>
      </c>
      <c r="F47" s="41">
        <f t="shared" si="22"/>
        <v>0.36842105263157893</v>
      </c>
      <c r="G47" s="42">
        <f t="shared" si="23"/>
        <v>1</v>
      </c>
      <c r="I47" s="40" t="str">
        <f>Blad4!B32</f>
        <v>Chris v/d Woude</v>
      </c>
      <c r="J47" s="40">
        <f>J43</f>
        <v>18</v>
      </c>
      <c r="K47" s="65">
        <v>18</v>
      </c>
      <c r="L47" s="65">
        <v>71</v>
      </c>
      <c r="M47" s="65">
        <v>2</v>
      </c>
      <c r="N47" s="41">
        <f t="shared" si="24"/>
        <v>0.25352112676056338</v>
      </c>
      <c r="O47" s="42">
        <f t="shared" si="25"/>
        <v>1</v>
      </c>
    </row>
    <row r="48" spans="1:15" x14ac:dyDescent="0.2">
      <c r="A48" s="40" t="str">
        <f>Blad4!B32</f>
        <v>Chris v/d Woude</v>
      </c>
      <c r="B48" s="40">
        <f>B43</f>
        <v>21</v>
      </c>
      <c r="C48" s="65">
        <v>21</v>
      </c>
      <c r="D48" s="65">
        <v>69</v>
      </c>
      <c r="E48" s="65">
        <v>2</v>
      </c>
      <c r="F48" s="41">
        <f t="shared" si="22"/>
        <v>0.30434782608695654</v>
      </c>
      <c r="G48" s="42">
        <f t="shared" si="23"/>
        <v>1</v>
      </c>
      <c r="I48" s="40" t="str">
        <f>Blad4!B32</f>
        <v>Chris v/d Woude</v>
      </c>
      <c r="J48" s="40">
        <f>J43</f>
        <v>18</v>
      </c>
      <c r="K48" s="65">
        <v>18</v>
      </c>
      <c r="L48" s="65">
        <v>54</v>
      </c>
      <c r="M48" s="65">
        <v>2</v>
      </c>
      <c r="N48" s="41">
        <f t="shared" si="24"/>
        <v>0.33333333333333331</v>
      </c>
      <c r="O48" s="42">
        <f t="shared" si="25"/>
        <v>1</v>
      </c>
    </row>
    <row r="49" spans="1:15" s="39" customFormat="1" x14ac:dyDescent="0.2">
      <c r="B49" s="39">
        <f>SUM(B43:B48)</f>
        <v>126</v>
      </c>
      <c r="C49" s="39">
        <f>SUM(C43:C48)</f>
        <v>118</v>
      </c>
      <c r="D49" s="39">
        <f>SUM(D43:D48)</f>
        <v>342</v>
      </c>
      <c r="E49" s="39">
        <f>SUM(E43:E48)</f>
        <v>8</v>
      </c>
      <c r="F49" s="47">
        <f t="shared" si="22"/>
        <v>0.34502923976608185</v>
      </c>
      <c r="G49" s="48">
        <f t="shared" si="23"/>
        <v>0.93650793650793651</v>
      </c>
      <c r="J49" s="39">
        <f>SUM(J43:J48)</f>
        <v>108</v>
      </c>
      <c r="K49" s="39">
        <f>SUM(K43:K48)</f>
        <v>90</v>
      </c>
      <c r="L49" s="39">
        <f>SUM(L43:L48)</f>
        <v>320</v>
      </c>
      <c r="M49" s="39">
        <f>SUM(M43:M48)</f>
        <v>8</v>
      </c>
      <c r="N49" s="47">
        <f t="shared" si="24"/>
        <v>0.28125</v>
      </c>
      <c r="O49" s="48">
        <f t="shared" si="25"/>
        <v>0.83333333333333337</v>
      </c>
    </row>
    <row r="51" spans="1:15" s="43" customFormat="1" x14ac:dyDescent="0.2">
      <c r="A51" s="43" t="str">
        <f>Blad4!B31</f>
        <v>Bernard Kieftenbeld</v>
      </c>
      <c r="F51" s="44"/>
      <c r="G51" s="45"/>
      <c r="I51" s="43" t="str">
        <f>Blad4!B32</f>
        <v>Chris v/d Woude</v>
      </c>
      <c r="N51" s="44"/>
      <c r="O51" s="45"/>
    </row>
    <row r="52" spans="1:15" x14ac:dyDescent="0.2">
      <c r="A52" s="40" t="str">
        <f>Blad4!B29</f>
        <v>Frans de Haan</v>
      </c>
      <c r="B52" s="40">
        <f>Blad4!C31</f>
        <v>19</v>
      </c>
      <c r="C52" s="65">
        <v>19</v>
      </c>
      <c r="D52" s="65">
        <v>61</v>
      </c>
      <c r="E52" s="65">
        <v>2</v>
      </c>
      <c r="F52" s="41">
        <f t="shared" ref="F52:F58" si="26">C52/D52</f>
        <v>0.31147540983606559</v>
      </c>
      <c r="G52" s="42">
        <f t="shared" ref="G52:G58" si="27">C52/B52</f>
        <v>1</v>
      </c>
      <c r="I52" s="40" t="str">
        <f>Blad4!B29</f>
        <v>Frans de Haan</v>
      </c>
      <c r="J52" s="40">
        <f>Blad4!C32</f>
        <v>17</v>
      </c>
      <c r="K52" s="65">
        <v>13</v>
      </c>
      <c r="L52" s="65">
        <v>57</v>
      </c>
      <c r="M52" s="65">
        <v>0</v>
      </c>
      <c r="N52" s="41">
        <f t="shared" ref="N52:N58" si="28">K52/L52</f>
        <v>0.22807017543859648</v>
      </c>
      <c r="O52" s="42">
        <f t="shared" ref="O52:O58" si="29">K52/J52</f>
        <v>0.76470588235294112</v>
      </c>
    </row>
    <row r="53" spans="1:15" x14ac:dyDescent="0.2">
      <c r="A53" s="40" t="str">
        <f>Blad4!B29</f>
        <v>Frans de Haan</v>
      </c>
      <c r="B53" s="40">
        <f>B52</f>
        <v>19</v>
      </c>
      <c r="C53" s="65">
        <v>18</v>
      </c>
      <c r="D53" s="65">
        <v>58</v>
      </c>
      <c r="E53" s="65">
        <v>0</v>
      </c>
      <c r="F53" s="41">
        <f t="shared" si="26"/>
        <v>0.31034482758620691</v>
      </c>
      <c r="G53" s="42">
        <f t="shared" si="27"/>
        <v>0.94736842105263153</v>
      </c>
      <c r="I53" s="40" t="str">
        <f>Blad4!B29</f>
        <v>Frans de Haan</v>
      </c>
      <c r="J53" s="40">
        <f>J52</f>
        <v>17</v>
      </c>
      <c r="K53" s="65">
        <v>10</v>
      </c>
      <c r="L53" s="65">
        <v>69</v>
      </c>
      <c r="M53" s="65">
        <v>0</v>
      </c>
      <c r="N53" s="41">
        <f t="shared" si="28"/>
        <v>0.14492753623188406</v>
      </c>
      <c r="O53" s="42">
        <f t="shared" si="29"/>
        <v>0.58823529411764708</v>
      </c>
    </row>
    <row r="54" spans="1:15" x14ac:dyDescent="0.2">
      <c r="A54" s="40" t="str">
        <f>Blad4!B30</f>
        <v>Bertus Stegeman</v>
      </c>
      <c r="B54" s="40">
        <f>B52</f>
        <v>19</v>
      </c>
      <c r="C54" s="65">
        <v>15</v>
      </c>
      <c r="D54" s="65">
        <v>57</v>
      </c>
      <c r="E54" s="65">
        <v>0</v>
      </c>
      <c r="F54" s="41">
        <f t="shared" si="26"/>
        <v>0.26315789473684209</v>
      </c>
      <c r="G54" s="42">
        <f t="shared" si="27"/>
        <v>0.78947368421052633</v>
      </c>
      <c r="I54" s="40" t="str">
        <f>Blad4!B30</f>
        <v>Bertus Stegeman</v>
      </c>
      <c r="J54" s="40">
        <f>J52</f>
        <v>17</v>
      </c>
      <c r="K54" s="65">
        <v>13</v>
      </c>
      <c r="L54" s="65">
        <v>71</v>
      </c>
      <c r="M54" s="65">
        <v>0</v>
      </c>
      <c r="N54" s="41">
        <f t="shared" si="28"/>
        <v>0.18309859154929578</v>
      </c>
      <c r="O54" s="42">
        <f t="shared" si="29"/>
        <v>0.76470588235294112</v>
      </c>
    </row>
    <row r="55" spans="1:15" x14ac:dyDescent="0.2">
      <c r="A55" s="40" t="str">
        <f>Blad4!B30</f>
        <v>Bertus Stegeman</v>
      </c>
      <c r="B55" s="40">
        <f>B52</f>
        <v>19</v>
      </c>
      <c r="C55" s="65">
        <v>19</v>
      </c>
      <c r="D55" s="65">
        <v>41</v>
      </c>
      <c r="E55" s="65">
        <v>2</v>
      </c>
      <c r="F55" s="41">
        <f t="shared" si="26"/>
        <v>0.46341463414634149</v>
      </c>
      <c r="G55" s="42">
        <f t="shared" si="27"/>
        <v>1</v>
      </c>
      <c r="I55" s="40" t="str">
        <f>Blad4!B30</f>
        <v>Bertus Stegeman</v>
      </c>
      <c r="J55" s="40">
        <f>J52</f>
        <v>17</v>
      </c>
      <c r="K55" s="65">
        <v>8</v>
      </c>
      <c r="L55" s="65">
        <v>54</v>
      </c>
      <c r="M55" s="65">
        <v>0</v>
      </c>
      <c r="N55" s="41">
        <f t="shared" si="28"/>
        <v>0.14814814814814814</v>
      </c>
      <c r="O55" s="42">
        <f t="shared" si="29"/>
        <v>0.47058823529411764</v>
      </c>
    </row>
    <row r="56" spans="1:15" x14ac:dyDescent="0.2">
      <c r="A56" s="40" t="str">
        <f>Blad4!B32</f>
        <v>Chris v/d Woude</v>
      </c>
      <c r="B56" s="40">
        <f>B52</f>
        <v>19</v>
      </c>
      <c r="C56" s="65">
        <v>15</v>
      </c>
      <c r="D56" s="65">
        <v>49</v>
      </c>
      <c r="E56" s="65">
        <v>0</v>
      </c>
      <c r="F56" s="41">
        <f t="shared" si="26"/>
        <v>0.30612244897959184</v>
      </c>
      <c r="G56" s="42">
        <f t="shared" si="27"/>
        <v>0.78947368421052633</v>
      </c>
      <c r="I56" s="40" t="str">
        <f>Blad4!B31</f>
        <v>Bernard Kieftenbeld</v>
      </c>
      <c r="J56" s="40">
        <f>J52</f>
        <v>17</v>
      </c>
      <c r="K56" s="65">
        <v>17</v>
      </c>
      <c r="L56" s="65">
        <v>49</v>
      </c>
      <c r="M56" s="65">
        <v>2</v>
      </c>
      <c r="N56" s="41">
        <f t="shared" si="28"/>
        <v>0.34693877551020408</v>
      </c>
      <c r="O56" s="42">
        <f t="shared" si="29"/>
        <v>1</v>
      </c>
    </row>
    <row r="57" spans="1:15" x14ac:dyDescent="0.2">
      <c r="A57" s="40" t="str">
        <f>Blad4!B32</f>
        <v>Chris v/d Woude</v>
      </c>
      <c r="B57" s="40">
        <f>B52</f>
        <v>19</v>
      </c>
      <c r="C57" s="65">
        <v>19</v>
      </c>
      <c r="D57" s="65">
        <v>54</v>
      </c>
      <c r="E57" s="65">
        <v>2</v>
      </c>
      <c r="F57" s="41">
        <f t="shared" si="26"/>
        <v>0.35185185185185186</v>
      </c>
      <c r="G57" s="42">
        <f t="shared" si="27"/>
        <v>1</v>
      </c>
      <c r="I57" s="40" t="str">
        <f>Blad4!B31</f>
        <v>Bernard Kieftenbeld</v>
      </c>
      <c r="J57" s="40">
        <f>J52</f>
        <v>17</v>
      </c>
      <c r="K57" s="65">
        <v>7</v>
      </c>
      <c r="L57" s="65">
        <v>54</v>
      </c>
      <c r="M57" s="65">
        <v>0</v>
      </c>
      <c r="N57" s="41">
        <f t="shared" si="28"/>
        <v>0.12962962962962962</v>
      </c>
      <c r="O57" s="42">
        <f t="shared" si="29"/>
        <v>0.41176470588235292</v>
      </c>
    </row>
    <row r="58" spans="1:15" s="39" customFormat="1" x14ac:dyDescent="0.2">
      <c r="B58" s="39">
        <f>SUM(B52:B57)</f>
        <v>114</v>
      </c>
      <c r="C58" s="39">
        <f>SUM(C52:C57)</f>
        <v>105</v>
      </c>
      <c r="D58" s="39">
        <f>SUM(D52:D57)</f>
        <v>320</v>
      </c>
      <c r="E58" s="39">
        <f>SUM(E52:E57)</f>
        <v>6</v>
      </c>
      <c r="F58" s="47">
        <f t="shared" si="26"/>
        <v>0.328125</v>
      </c>
      <c r="G58" s="48">
        <f t="shared" si="27"/>
        <v>0.92105263157894735</v>
      </c>
      <c r="J58" s="39">
        <f>SUM(J52:J57)</f>
        <v>102</v>
      </c>
      <c r="K58" s="39">
        <f>SUM(K52:K57)</f>
        <v>68</v>
      </c>
      <c r="L58" s="39">
        <f>SUM(L52:L57)</f>
        <v>354</v>
      </c>
      <c r="M58" s="39">
        <f>SUM(M52:M57)</f>
        <v>2</v>
      </c>
      <c r="N58" s="47">
        <f t="shared" si="28"/>
        <v>0.19209039548022599</v>
      </c>
      <c r="O58" s="48">
        <f t="shared" si="29"/>
        <v>0.66666666666666663</v>
      </c>
    </row>
    <row r="60" spans="1:15" x14ac:dyDescent="0.2">
      <c r="A60" s="39" t="s">
        <v>9</v>
      </c>
    </row>
    <row r="61" spans="1:15" x14ac:dyDescent="0.2">
      <c r="A61" s="40" t="s">
        <v>18</v>
      </c>
      <c r="B61" s="40" t="s">
        <v>1</v>
      </c>
      <c r="C61" s="40" t="s">
        <v>2</v>
      </c>
      <c r="D61" s="40" t="s">
        <v>3</v>
      </c>
      <c r="E61" s="40" t="s">
        <v>4</v>
      </c>
      <c r="F61" s="41" t="s">
        <v>5</v>
      </c>
      <c r="G61" s="42" t="s">
        <v>6</v>
      </c>
      <c r="I61" s="40" t="s">
        <v>18</v>
      </c>
      <c r="J61" s="40" t="s">
        <v>1</v>
      </c>
      <c r="K61" s="40" t="s">
        <v>2</v>
      </c>
      <c r="L61" s="40" t="s">
        <v>3</v>
      </c>
      <c r="M61" s="40" t="s">
        <v>4</v>
      </c>
      <c r="N61" s="41" t="s">
        <v>5</v>
      </c>
      <c r="O61" s="42" t="s">
        <v>6</v>
      </c>
    </row>
    <row r="62" spans="1:15" s="43" customFormat="1" x14ac:dyDescent="0.2">
      <c r="A62" s="43" t="str">
        <f>Blad4!F29</f>
        <v>Theo Oortwijn</v>
      </c>
      <c r="F62" s="44"/>
      <c r="G62" s="45"/>
      <c r="I62" s="43" t="str">
        <f>Blad4!F30</f>
        <v>Henk Nijhuis</v>
      </c>
      <c r="N62" s="44"/>
      <c r="O62" s="45"/>
    </row>
    <row r="63" spans="1:15" x14ac:dyDescent="0.2">
      <c r="A63" s="40" t="str">
        <f>I62</f>
        <v>Henk Nijhuis</v>
      </c>
      <c r="B63" s="62">
        <f>Blad4!G29</f>
        <v>19</v>
      </c>
      <c r="C63" s="65">
        <v>17</v>
      </c>
      <c r="D63" s="65">
        <v>59</v>
      </c>
      <c r="E63" s="65">
        <v>0</v>
      </c>
      <c r="F63" s="41">
        <f t="shared" ref="F63:F69" si="30">C63/D63</f>
        <v>0.28813559322033899</v>
      </c>
      <c r="G63" s="42">
        <f t="shared" ref="G63:G69" si="31">C63/B63</f>
        <v>0.89473684210526316</v>
      </c>
      <c r="I63" s="40" t="str">
        <f>A62</f>
        <v>Theo Oortwijn</v>
      </c>
      <c r="J63" s="62">
        <f>Blad4!G30</f>
        <v>21</v>
      </c>
      <c r="K63" s="65">
        <v>21</v>
      </c>
      <c r="L63" s="65">
        <v>59</v>
      </c>
      <c r="M63" s="65">
        <v>2</v>
      </c>
      <c r="N63" s="41">
        <f t="shared" ref="N63:N69" si="32">K63/L63</f>
        <v>0.3559322033898305</v>
      </c>
      <c r="O63" s="42">
        <f t="shared" ref="O63:O69" si="33">K63/J63</f>
        <v>1</v>
      </c>
    </row>
    <row r="64" spans="1:15" x14ac:dyDescent="0.2">
      <c r="A64" s="40" t="str">
        <f>I62</f>
        <v>Henk Nijhuis</v>
      </c>
      <c r="B64" s="40">
        <f>B63</f>
        <v>19</v>
      </c>
      <c r="C64" s="65">
        <v>19</v>
      </c>
      <c r="D64" s="65">
        <v>51</v>
      </c>
      <c r="E64" s="65">
        <v>2</v>
      </c>
      <c r="F64" s="41">
        <f t="shared" si="30"/>
        <v>0.37254901960784315</v>
      </c>
      <c r="G64" s="42">
        <f t="shared" si="31"/>
        <v>1</v>
      </c>
      <c r="I64" s="40" t="str">
        <f>A62</f>
        <v>Theo Oortwijn</v>
      </c>
      <c r="J64" s="40">
        <f>J63</f>
        <v>21</v>
      </c>
      <c r="K64" s="65">
        <v>18</v>
      </c>
      <c r="L64" s="65">
        <v>51</v>
      </c>
      <c r="M64" s="65">
        <v>0</v>
      </c>
      <c r="N64" s="41">
        <f t="shared" si="32"/>
        <v>0.35294117647058826</v>
      </c>
      <c r="O64" s="42">
        <f t="shared" si="33"/>
        <v>0.8571428571428571</v>
      </c>
    </row>
    <row r="65" spans="1:15" x14ac:dyDescent="0.2">
      <c r="A65" s="40" t="str">
        <f>A71</f>
        <v>Roel Cardol</v>
      </c>
      <c r="B65" s="40">
        <f t="shared" ref="B65:B68" si="34">B64</f>
        <v>19</v>
      </c>
      <c r="C65" s="65">
        <v>19</v>
      </c>
      <c r="D65" s="65">
        <v>35</v>
      </c>
      <c r="E65" s="65">
        <v>2</v>
      </c>
      <c r="F65" s="41">
        <f t="shared" si="30"/>
        <v>0.54285714285714282</v>
      </c>
      <c r="G65" s="42">
        <f t="shared" si="31"/>
        <v>1</v>
      </c>
      <c r="I65" s="40" t="str">
        <f>A71</f>
        <v>Roel Cardol</v>
      </c>
      <c r="J65" s="40">
        <f t="shared" ref="J65:J68" si="35">J64</f>
        <v>21</v>
      </c>
      <c r="K65" s="65">
        <v>21</v>
      </c>
      <c r="L65" s="65">
        <v>45</v>
      </c>
      <c r="M65" s="65">
        <v>2</v>
      </c>
      <c r="N65" s="41">
        <f t="shared" si="32"/>
        <v>0.46666666666666667</v>
      </c>
      <c r="O65" s="42">
        <f t="shared" si="33"/>
        <v>1</v>
      </c>
    </row>
    <row r="66" spans="1:15" x14ac:dyDescent="0.2">
      <c r="A66" s="40" t="str">
        <f>A71</f>
        <v>Roel Cardol</v>
      </c>
      <c r="B66" s="40">
        <f t="shared" si="34"/>
        <v>19</v>
      </c>
      <c r="C66" s="65">
        <v>19</v>
      </c>
      <c r="D66" s="65">
        <v>35</v>
      </c>
      <c r="E66" s="65">
        <v>2</v>
      </c>
      <c r="F66" s="41">
        <f t="shared" si="30"/>
        <v>0.54285714285714282</v>
      </c>
      <c r="G66" s="42">
        <f t="shared" si="31"/>
        <v>1</v>
      </c>
      <c r="I66" s="40" t="str">
        <f>A71</f>
        <v>Roel Cardol</v>
      </c>
      <c r="J66" s="40">
        <f t="shared" si="35"/>
        <v>21</v>
      </c>
      <c r="K66" s="65">
        <v>17</v>
      </c>
      <c r="L66" s="65">
        <v>37</v>
      </c>
      <c r="M66" s="65">
        <v>0</v>
      </c>
      <c r="N66" s="41">
        <f t="shared" si="32"/>
        <v>0.45945945945945948</v>
      </c>
      <c r="O66" s="42">
        <f t="shared" si="33"/>
        <v>0.80952380952380953</v>
      </c>
    </row>
    <row r="67" spans="1:15" x14ac:dyDescent="0.2">
      <c r="A67" s="40" t="str">
        <f>I71</f>
        <v>Gerard Ankersmit</v>
      </c>
      <c r="B67" s="40">
        <f t="shared" si="34"/>
        <v>19</v>
      </c>
      <c r="C67" s="65">
        <v>5</v>
      </c>
      <c r="D67" s="65">
        <v>37</v>
      </c>
      <c r="E67" s="65">
        <v>0</v>
      </c>
      <c r="F67" s="41">
        <f t="shared" si="30"/>
        <v>0.13513513513513514</v>
      </c>
      <c r="G67" s="42">
        <f t="shared" si="31"/>
        <v>0.26315789473684209</v>
      </c>
      <c r="I67" s="40" t="str">
        <f>I71</f>
        <v>Gerard Ankersmit</v>
      </c>
      <c r="J67" s="40">
        <f t="shared" si="35"/>
        <v>21</v>
      </c>
      <c r="K67" s="65">
        <v>21</v>
      </c>
      <c r="L67" s="65">
        <v>54</v>
      </c>
      <c r="M67" s="65">
        <v>2</v>
      </c>
      <c r="N67" s="41">
        <f t="shared" si="32"/>
        <v>0.3888888888888889</v>
      </c>
      <c r="O67" s="42">
        <f t="shared" si="33"/>
        <v>1</v>
      </c>
    </row>
    <row r="68" spans="1:15" x14ac:dyDescent="0.2">
      <c r="A68" s="40" t="str">
        <f>I71</f>
        <v>Gerard Ankersmit</v>
      </c>
      <c r="B68" s="40">
        <f t="shared" si="34"/>
        <v>19</v>
      </c>
      <c r="C68" s="65">
        <v>19</v>
      </c>
      <c r="D68" s="65">
        <v>42</v>
      </c>
      <c r="E68" s="65">
        <v>2</v>
      </c>
      <c r="F68" s="41">
        <f t="shared" si="30"/>
        <v>0.45238095238095238</v>
      </c>
      <c r="G68" s="42">
        <f t="shared" si="31"/>
        <v>1</v>
      </c>
      <c r="I68" s="40" t="str">
        <f>I71</f>
        <v>Gerard Ankersmit</v>
      </c>
      <c r="J68" s="40">
        <f t="shared" si="35"/>
        <v>21</v>
      </c>
      <c r="K68" s="65">
        <v>21</v>
      </c>
      <c r="L68" s="65">
        <v>42</v>
      </c>
      <c r="M68" s="65">
        <v>2</v>
      </c>
      <c r="N68" s="41">
        <f t="shared" si="32"/>
        <v>0.5</v>
      </c>
      <c r="O68" s="42">
        <f t="shared" si="33"/>
        <v>1</v>
      </c>
    </row>
    <row r="69" spans="1:15" s="39" customFormat="1" x14ac:dyDescent="0.2">
      <c r="B69" s="39">
        <f>SUM(B63:B68)</f>
        <v>114</v>
      </c>
      <c r="C69" s="39">
        <f>SUM(C63:C68)</f>
        <v>98</v>
      </c>
      <c r="D69" s="39">
        <f>SUM(D63:D68)</f>
        <v>259</v>
      </c>
      <c r="E69" s="39">
        <f>SUM(E63:E68)</f>
        <v>8</v>
      </c>
      <c r="F69" s="47">
        <f t="shared" si="30"/>
        <v>0.3783783783783784</v>
      </c>
      <c r="G69" s="48">
        <f t="shared" si="31"/>
        <v>0.85964912280701755</v>
      </c>
      <c r="J69" s="39">
        <f>SUM(J63:J68)</f>
        <v>126</v>
      </c>
      <c r="K69" s="39">
        <f>SUM(K63:K68)</f>
        <v>119</v>
      </c>
      <c r="L69" s="39">
        <f>SUM(L63:L68)</f>
        <v>288</v>
      </c>
      <c r="M69" s="39">
        <f>SUM(M63:M68)</f>
        <v>8</v>
      </c>
      <c r="N69" s="47">
        <f t="shared" si="32"/>
        <v>0.41319444444444442</v>
      </c>
      <c r="O69" s="48">
        <f t="shared" si="33"/>
        <v>0.94444444444444442</v>
      </c>
    </row>
    <row r="71" spans="1:15" s="43" customFormat="1" x14ac:dyDescent="0.2">
      <c r="A71" s="43" t="str">
        <f>Blad4!F31</f>
        <v>Roel Cardol</v>
      </c>
      <c r="F71" s="44"/>
      <c r="G71" s="45"/>
      <c r="I71" s="43" t="str">
        <f>Blad4!F32</f>
        <v>Gerard Ankersmit</v>
      </c>
      <c r="N71" s="44"/>
      <c r="O71" s="45"/>
    </row>
    <row r="72" spans="1:15" x14ac:dyDescent="0.2">
      <c r="A72" s="40" t="str">
        <f>A62</f>
        <v>Theo Oortwijn</v>
      </c>
      <c r="B72" s="40">
        <f>Blad4!G31</f>
        <v>23</v>
      </c>
      <c r="C72" s="65">
        <v>10</v>
      </c>
      <c r="D72" s="65">
        <v>35</v>
      </c>
      <c r="E72" s="65">
        <v>0</v>
      </c>
      <c r="F72" s="41">
        <f t="shared" ref="F72:F78" si="36">C72/D72</f>
        <v>0.2857142857142857</v>
      </c>
      <c r="G72" s="42">
        <f t="shared" ref="G72:G78" si="37">C72/B72</f>
        <v>0.43478260869565216</v>
      </c>
      <c r="I72" s="40" t="str">
        <f>A62</f>
        <v>Theo Oortwijn</v>
      </c>
      <c r="J72" s="40">
        <f>Blad4!G32</f>
        <v>18</v>
      </c>
      <c r="K72" s="65">
        <v>18</v>
      </c>
      <c r="L72" s="65">
        <v>37</v>
      </c>
      <c r="M72" s="65">
        <v>2</v>
      </c>
      <c r="N72" s="41">
        <f t="shared" ref="N72:N78" si="38">K72/L72</f>
        <v>0.48648648648648651</v>
      </c>
      <c r="O72" s="42">
        <f t="shared" ref="O72:O78" si="39">K72/J72</f>
        <v>1</v>
      </c>
    </row>
    <row r="73" spans="1:15" x14ac:dyDescent="0.2">
      <c r="A73" s="40" t="str">
        <f>A62</f>
        <v>Theo Oortwijn</v>
      </c>
      <c r="B73" s="40">
        <f>B72</f>
        <v>23</v>
      </c>
      <c r="C73" s="65">
        <v>17</v>
      </c>
      <c r="D73" s="65">
        <v>35</v>
      </c>
      <c r="E73" s="65">
        <v>0</v>
      </c>
      <c r="F73" s="41">
        <f t="shared" si="36"/>
        <v>0.48571428571428571</v>
      </c>
      <c r="G73" s="42">
        <f t="shared" si="37"/>
        <v>0.73913043478260865</v>
      </c>
      <c r="I73" s="40" t="str">
        <f>A62</f>
        <v>Theo Oortwijn</v>
      </c>
      <c r="J73" s="40">
        <f>J72</f>
        <v>18</v>
      </c>
      <c r="K73" s="65">
        <v>13</v>
      </c>
      <c r="L73" s="65">
        <v>42</v>
      </c>
      <c r="M73" s="65">
        <v>0</v>
      </c>
      <c r="N73" s="41">
        <f t="shared" si="38"/>
        <v>0.30952380952380953</v>
      </c>
      <c r="O73" s="42">
        <f t="shared" si="39"/>
        <v>0.72222222222222221</v>
      </c>
    </row>
    <row r="74" spans="1:15" x14ac:dyDescent="0.2">
      <c r="A74" s="40" t="str">
        <f>I62</f>
        <v>Henk Nijhuis</v>
      </c>
      <c r="B74" s="40">
        <f t="shared" ref="B74:B77" si="40">B73</f>
        <v>23</v>
      </c>
      <c r="C74" s="65">
        <v>16</v>
      </c>
      <c r="D74" s="65">
        <v>45</v>
      </c>
      <c r="E74" s="65">
        <v>0</v>
      </c>
      <c r="F74" s="41">
        <f t="shared" si="36"/>
        <v>0.35555555555555557</v>
      </c>
      <c r="G74" s="42">
        <f t="shared" si="37"/>
        <v>0.69565217391304346</v>
      </c>
      <c r="I74" s="40" t="str">
        <f>I62</f>
        <v>Henk Nijhuis</v>
      </c>
      <c r="J74" s="40">
        <f t="shared" ref="J74:J77" si="41">J73</f>
        <v>18</v>
      </c>
      <c r="K74" s="65">
        <v>13</v>
      </c>
      <c r="L74" s="65">
        <v>54</v>
      </c>
      <c r="M74" s="65">
        <v>0</v>
      </c>
      <c r="N74" s="41">
        <f t="shared" si="38"/>
        <v>0.24074074074074073</v>
      </c>
      <c r="O74" s="42">
        <f t="shared" si="39"/>
        <v>0.72222222222222221</v>
      </c>
    </row>
    <row r="75" spans="1:15" x14ac:dyDescent="0.2">
      <c r="A75" s="40" t="str">
        <f>I62</f>
        <v>Henk Nijhuis</v>
      </c>
      <c r="B75" s="40">
        <f t="shared" si="40"/>
        <v>23</v>
      </c>
      <c r="C75" s="65">
        <v>23</v>
      </c>
      <c r="D75" s="65">
        <v>37</v>
      </c>
      <c r="E75" s="65">
        <v>2</v>
      </c>
      <c r="F75" s="41">
        <f t="shared" si="36"/>
        <v>0.6216216216216216</v>
      </c>
      <c r="G75" s="42">
        <f t="shared" si="37"/>
        <v>1</v>
      </c>
      <c r="I75" s="40" t="str">
        <f>I62</f>
        <v>Henk Nijhuis</v>
      </c>
      <c r="J75" s="40">
        <f t="shared" si="41"/>
        <v>18</v>
      </c>
      <c r="K75" s="65">
        <v>12</v>
      </c>
      <c r="L75" s="65">
        <v>42</v>
      </c>
      <c r="M75" s="65">
        <v>0</v>
      </c>
      <c r="N75" s="41">
        <f t="shared" si="38"/>
        <v>0.2857142857142857</v>
      </c>
      <c r="O75" s="42">
        <f t="shared" si="39"/>
        <v>0.66666666666666663</v>
      </c>
    </row>
    <row r="76" spans="1:15" x14ac:dyDescent="0.2">
      <c r="A76" s="40" t="str">
        <f>I71</f>
        <v>Gerard Ankersmit</v>
      </c>
      <c r="B76" s="40">
        <f t="shared" si="40"/>
        <v>23</v>
      </c>
      <c r="C76" s="65">
        <v>16</v>
      </c>
      <c r="D76" s="65">
        <v>33</v>
      </c>
      <c r="E76" s="65">
        <v>0</v>
      </c>
      <c r="F76" s="41">
        <f t="shared" si="36"/>
        <v>0.48484848484848486</v>
      </c>
      <c r="G76" s="42">
        <f t="shared" si="37"/>
        <v>0.69565217391304346</v>
      </c>
      <c r="I76" s="40" t="str">
        <f>A71</f>
        <v>Roel Cardol</v>
      </c>
      <c r="J76" s="40">
        <f t="shared" si="41"/>
        <v>18</v>
      </c>
      <c r="K76" s="65">
        <v>18</v>
      </c>
      <c r="L76" s="65">
        <v>33</v>
      </c>
      <c r="M76" s="65">
        <v>2</v>
      </c>
      <c r="N76" s="41">
        <f t="shared" si="38"/>
        <v>0.54545454545454541</v>
      </c>
      <c r="O76" s="42">
        <f t="shared" si="39"/>
        <v>1</v>
      </c>
    </row>
    <row r="77" spans="1:15" x14ac:dyDescent="0.2">
      <c r="A77" s="40" t="str">
        <f>I71</f>
        <v>Gerard Ankersmit</v>
      </c>
      <c r="B77" s="40">
        <f t="shared" si="40"/>
        <v>23</v>
      </c>
      <c r="C77" s="65">
        <v>23</v>
      </c>
      <c r="D77" s="65">
        <v>55</v>
      </c>
      <c r="E77" s="65">
        <v>1</v>
      </c>
      <c r="F77" s="41">
        <f t="shared" si="36"/>
        <v>0.41818181818181815</v>
      </c>
      <c r="G77" s="42">
        <f t="shared" si="37"/>
        <v>1</v>
      </c>
      <c r="I77" s="40" t="str">
        <f>A71</f>
        <v>Roel Cardol</v>
      </c>
      <c r="J77" s="40">
        <f t="shared" si="41"/>
        <v>18</v>
      </c>
      <c r="K77" s="65">
        <v>18</v>
      </c>
      <c r="L77" s="65">
        <v>55</v>
      </c>
      <c r="M77" s="65">
        <v>1</v>
      </c>
      <c r="N77" s="41">
        <f t="shared" si="38"/>
        <v>0.32727272727272727</v>
      </c>
      <c r="O77" s="42">
        <f t="shared" si="39"/>
        <v>1</v>
      </c>
    </row>
    <row r="78" spans="1:15" s="39" customFormat="1" x14ac:dyDescent="0.2">
      <c r="B78" s="39">
        <f>SUM(B72:B77)</f>
        <v>138</v>
      </c>
      <c r="C78" s="39">
        <f>SUM(C72:C77)</f>
        <v>105</v>
      </c>
      <c r="D78" s="39">
        <f>SUM(D72:D77)</f>
        <v>240</v>
      </c>
      <c r="E78" s="39">
        <f>SUM(E72:E77)</f>
        <v>3</v>
      </c>
      <c r="F78" s="47">
        <f t="shared" si="36"/>
        <v>0.4375</v>
      </c>
      <c r="G78" s="48">
        <f t="shared" si="37"/>
        <v>0.76086956521739135</v>
      </c>
      <c r="J78" s="39">
        <f>SUM(J72:J77)</f>
        <v>108</v>
      </c>
      <c r="K78" s="39">
        <f>SUM(K72:K77)</f>
        <v>92</v>
      </c>
      <c r="L78" s="39">
        <f>SUM(L72:L77)</f>
        <v>263</v>
      </c>
      <c r="M78" s="39">
        <f>SUM(M72:M77)</f>
        <v>5</v>
      </c>
      <c r="N78" s="47">
        <f t="shared" si="38"/>
        <v>0.34980988593155893</v>
      </c>
      <c r="O78" s="48">
        <f t="shared" si="39"/>
        <v>0.85185185185185186</v>
      </c>
    </row>
    <row r="79" spans="1:15" x14ac:dyDescent="0.2">
      <c r="A79" s="39"/>
    </row>
    <row r="81" spans="1:15" s="50" customFormat="1" x14ac:dyDescent="0.2">
      <c r="A81" s="49"/>
      <c r="F81" s="51"/>
      <c r="I81" s="49"/>
      <c r="N81" s="51"/>
      <c r="O81" s="52"/>
    </row>
    <row r="82" spans="1:15" s="53" customFormat="1" x14ac:dyDescent="0.2">
      <c r="C82" s="77"/>
      <c r="D82" s="77"/>
      <c r="E82" s="77"/>
      <c r="F82" s="54"/>
      <c r="G82" s="55"/>
      <c r="K82" s="77"/>
      <c r="L82" s="77"/>
      <c r="M82" s="77"/>
      <c r="N82" s="54"/>
      <c r="O82" s="55"/>
    </row>
    <row r="83" spans="1:15" s="53" customFormat="1" x14ac:dyDescent="0.2">
      <c r="C83" s="77"/>
      <c r="D83" s="77"/>
      <c r="E83" s="77"/>
      <c r="F83" s="54"/>
      <c r="G83" s="55"/>
      <c r="K83" s="77"/>
      <c r="L83" s="77"/>
      <c r="M83" s="77"/>
      <c r="N83" s="54"/>
      <c r="O83" s="55"/>
    </row>
    <row r="84" spans="1:15" s="53" customFormat="1" x14ac:dyDescent="0.2">
      <c r="C84" s="77"/>
      <c r="D84" s="77"/>
      <c r="E84" s="77"/>
      <c r="F84" s="54"/>
      <c r="G84" s="55"/>
      <c r="K84" s="77"/>
      <c r="L84" s="77"/>
      <c r="M84" s="77"/>
      <c r="N84" s="54"/>
      <c r="O84" s="55"/>
    </row>
    <row r="85" spans="1:15" s="53" customFormat="1" x14ac:dyDescent="0.2">
      <c r="C85" s="77"/>
      <c r="D85" s="77"/>
      <c r="E85" s="77"/>
      <c r="F85" s="54"/>
      <c r="G85" s="55"/>
      <c r="K85" s="77"/>
      <c r="L85" s="77"/>
      <c r="M85" s="77"/>
      <c r="N85" s="54"/>
      <c r="O85" s="55"/>
    </row>
    <row r="86" spans="1:15" s="53" customFormat="1" x14ac:dyDescent="0.2">
      <c r="C86" s="77"/>
      <c r="D86" s="77"/>
      <c r="E86" s="77"/>
      <c r="F86" s="54"/>
      <c r="G86" s="55"/>
      <c r="K86" s="77"/>
      <c r="L86" s="77"/>
      <c r="M86" s="77"/>
      <c r="N86" s="54"/>
      <c r="O86" s="55"/>
    </row>
    <row r="87" spans="1:15" s="53" customFormat="1" x14ac:dyDescent="0.2">
      <c r="C87" s="77"/>
      <c r="D87" s="77"/>
      <c r="E87" s="77"/>
      <c r="F87" s="54"/>
      <c r="G87" s="55"/>
      <c r="K87" s="77"/>
      <c r="L87" s="77"/>
      <c r="M87" s="77"/>
      <c r="N87" s="54"/>
      <c r="O87" s="55"/>
    </row>
    <row r="88" spans="1:15" s="56" customFormat="1" x14ac:dyDescent="0.2">
      <c r="F88" s="57"/>
      <c r="G88" s="58"/>
      <c r="N88" s="57"/>
      <c r="O88" s="58"/>
    </row>
    <row r="90" spans="1:15" s="59" customFormat="1" x14ac:dyDescent="0.2">
      <c r="A90" s="43"/>
      <c r="F90" s="60"/>
      <c r="G90" s="61"/>
      <c r="I90" s="43"/>
      <c r="N90" s="60"/>
      <c r="O90" s="61"/>
    </row>
    <row r="91" spans="1:15" x14ac:dyDescent="0.2">
      <c r="C91" s="65"/>
      <c r="D91" s="65"/>
      <c r="E91" s="65"/>
      <c r="K91" s="65"/>
      <c r="L91" s="65"/>
      <c r="M91" s="65"/>
    </row>
    <row r="92" spans="1:15" x14ac:dyDescent="0.2">
      <c r="C92" s="65"/>
      <c r="D92" s="65"/>
      <c r="E92" s="65"/>
      <c r="K92" s="65"/>
      <c r="L92" s="65"/>
      <c r="M92" s="65"/>
    </row>
    <row r="93" spans="1:15" x14ac:dyDescent="0.2">
      <c r="C93" s="65"/>
      <c r="D93" s="65"/>
      <c r="E93" s="65"/>
      <c r="K93" s="65"/>
      <c r="L93" s="65"/>
      <c r="M93" s="65"/>
    </row>
    <row r="94" spans="1:15" x14ac:dyDescent="0.2">
      <c r="C94" s="65"/>
      <c r="D94" s="65"/>
      <c r="E94" s="65"/>
      <c r="K94" s="65"/>
      <c r="L94" s="65"/>
      <c r="M94" s="65"/>
    </row>
    <row r="95" spans="1:15" x14ac:dyDescent="0.2">
      <c r="C95" s="65"/>
      <c r="D95" s="65"/>
      <c r="E95" s="65"/>
      <c r="K95" s="65"/>
      <c r="L95" s="65"/>
      <c r="M95" s="65"/>
    </row>
    <row r="96" spans="1:15" x14ac:dyDescent="0.2">
      <c r="C96" s="65"/>
      <c r="D96" s="65"/>
      <c r="E96" s="65"/>
      <c r="K96" s="65"/>
      <c r="L96" s="65"/>
      <c r="M96" s="65"/>
    </row>
    <row r="97" spans="1:15" s="39" customFormat="1" x14ac:dyDescent="0.2">
      <c r="F97" s="47"/>
      <c r="G97" s="48"/>
      <c r="N97" s="47"/>
      <c r="O97" s="48"/>
    </row>
    <row r="99" spans="1:15" x14ac:dyDescent="0.2">
      <c r="A99" s="39"/>
    </row>
    <row r="101" spans="1:15" s="59" customFormat="1" x14ac:dyDescent="0.2">
      <c r="A101" s="43"/>
      <c r="F101" s="60"/>
      <c r="G101" s="61"/>
      <c r="I101" s="43"/>
      <c r="N101" s="60"/>
      <c r="O101" s="61"/>
    </row>
    <row r="102" spans="1:15" x14ac:dyDescent="0.2">
      <c r="C102" s="65"/>
      <c r="D102" s="65"/>
      <c r="E102" s="65"/>
      <c r="K102" s="65"/>
      <c r="L102" s="65"/>
      <c r="M102" s="65"/>
    </row>
    <row r="103" spans="1:15" x14ac:dyDescent="0.2">
      <c r="C103" s="65"/>
      <c r="D103" s="65"/>
      <c r="E103" s="65"/>
      <c r="K103" s="65"/>
      <c r="L103" s="65"/>
      <c r="M103" s="65"/>
    </row>
    <row r="104" spans="1:15" x14ac:dyDescent="0.2">
      <c r="C104" s="65"/>
      <c r="D104" s="65"/>
      <c r="E104" s="65"/>
      <c r="K104" s="65"/>
      <c r="L104" s="65"/>
      <c r="M104" s="65"/>
    </row>
    <row r="105" spans="1:15" x14ac:dyDescent="0.2">
      <c r="C105" s="65"/>
      <c r="D105" s="65"/>
      <c r="E105" s="65"/>
      <c r="K105" s="65"/>
      <c r="L105" s="65"/>
      <c r="M105" s="65"/>
    </row>
    <row r="106" spans="1:15" x14ac:dyDescent="0.2">
      <c r="C106" s="65"/>
      <c r="D106" s="65"/>
      <c r="E106" s="65"/>
      <c r="K106" s="65"/>
      <c r="L106" s="65"/>
      <c r="M106" s="65"/>
    </row>
    <row r="107" spans="1:15" x14ac:dyDescent="0.2">
      <c r="C107" s="65"/>
      <c r="D107" s="65"/>
      <c r="E107" s="65"/>
      <c r="K107" s="65"/>
      <c r="L107" s="65"/>
      <c r="M107" s="65"/>
    </row>
    <row r="108" spans="1:15" x14ac:dyDescent="0.2">
      <c r="B108" s="39"/>
      <c r="C108" s="39"/>
      <c r="D108" s="39"/>
      <c r="E108" s="39"/>
      <c r="F108" s="47"/>
      <c r="G108" s="48"/>
      <c r="J108" s="39"/>
      <c r="K108" s="39"/>
      <c r="L108" s="39"/>
      <c r="M108" s="39"/>
      <c r="N108" s="47"/>
    </row>
    <row r="109" spans="1:15" x14ac:dyDescent="0.2">
      <c r="N109" s="47"/>
    </row>
    <row r="110" spans="1:15" s="59" customFormat="1" x14ac:dyDescent="0.2">
      <c r="A110" s="43"/>
      <c r="F110" s="60"/>
      <c r="G110" s="61"/>
      <c r="I110" s="43"/>
      <c r="N110" s="60"/>
      <c r="O110" s="61"/>
    </row>
    <row r="111" spans="1:15" x14ac:dyDescent="0.2">
      <c r="C111" s="65"/>
      <c r="D111" s="65"/>
      <c r="E111" s="65"/>
      <c r="K111" s="65"/>
      <c r="L111" s="65"/>
      <c r="M111" s="65"/>
    </row>
    <row r="112" spans="1:15" x14ac:dyDescent="0.2">
      <c r="C112" s="65"/>
      <c r="D112" s="65"/>
      <c r="E112" s="65"/>
      <c r="K112" s="65"/>
      <c r="L112" s="65"/>
      <c r="M112" s="65"/>
    </row>
    <row r="113" spans="1:15" x14ac:dyDescent="0.2">
      <c r="C113" s="65"/>
      <c r="D113" s="65"/>
      <c r="E113" s="65"/>
      <c r="K113" s="65"/>
      <c r="L113" s="65"/>
      <c r="M113" s="65"/>
    </row>
    <row r="114" spans="1:15" x14ac:dyDescent="0.2">
      <c r="A114" s="53"/>
      <c r="C114" s="77"/>
      <c r="D114" s="77"/>
      <c r="E114" s="77"/>
      <c r="H114" s="55"/>
      <c r="I114" s="53"/>
      <c r="K114" s="65"/>
      <c r="L114" s="65"/>
      <c r="M114" s="65"/>
    </row>
    <row r="115" spans="1:15" x14ac:dyDescent="0.2">
      <c r="C115" s="65"/>
      <c r="D115" s="65"/>
      <c r="E115" s="65"/>
      <c r="K115" s="65"/>
      <c r="L115" s="65"/>
      <c r="M115" s="65"/>
    </row>
    <row r="116" spans="1:15" x14ac:dyDescent="0.2">
      <c r="C116" s="65"/>
      <c r="D116" s="65"/>
      <c r="E116" s="65"/>
      <c r="K116" s="65"/>
      <c r="L116" s="65"/>
      <c r="M116" s="65"/>
    </row>
    <row r="117" spans="1:15" x14ac:dyDescent="0.2">
      <c r="B117" s="39"/>
      <c r="C117" s="39"/>
      <c r="D117" s="39"/>
      <c r="E117" s="39"/>
      <c r="F117" s="47"/>
      <c r="G117" s="48"/>
      <c r="J117" s="39"/>
      <c r="K117" s="39"/>
      <c r="L117" s="39"/>
      <c r="M117" s="39"/>
      <c r="N117" s="47"/>
      <c r="O117" s="48"/>
    </row>
    <row r="128" spans="1:15" x14ac:dyDescent="0.2">
      <c r="G128" s="40"/>
      <c r="H128" s="42"/>
    </row>
    <row r="129" spans="1:10" x14ac:dyDescent="0.2">
      <c r="A129" s="53"/>
      <c r="B129" s="53"/>
      <c r="C129" s="53"/>
      <c r="D129" s="53"/>
      <c r="E129" s="53"/>
      <c r="F129" s="54"/>
      <c r="G129" s="54"/>
      <c r="H129" s="55"/>
      <c r="I129" s="53"/>
      <c r="J129" s="53"/>
    </row>
    <row r="130" spans="1:10" x14ac:dyDescent="0.2">
      <c r="A130" s="53"/>
      <c r="B130" s="53"/>
      <c r="C130" s="53"/>
      <c r="D130" s="53"/>
      <c r="E130" s="53"/>
      <c r="F130" s="54"/>
      <c r="G130" s="54"/>
      <c r="H130" s="55"/>
      <c r="I130" s="53"/>
      <c r="J130" s="53"/>
    </row>
    <row r="131" spans="1:10" x14ac:dyDescent="0.2">
      <c r="A131" s="53"/>
      <c r="B131" s="53"/>
      <c r="C131" s="53"/>
      <c r="D131" s="53"/>
      <c r="E131" s="53"/>
      <c r="F131" s="54"/>
      <c r="G131" s="54"/>
      <c r="H131" s="55"/>
      <c r="I131" s="53"/>
      <c r="J131" s="53"/>
    </row>
    <row r="132" spans="1:10" x14ac:dyDescent="0.2">
      <c r="A132" s="53"/>
      <c r="B132" s="53"/>
      <c r="C132" s="53"/>
      <c r="D132" s="53"/>
      <c r="E132" s="53"/>
      <c r="F132" s="54"/>
      <c r="G132" s="54"/>
      <c r="H132" s="55"/>
      <c r="I132" s="53"/>
      <c r="J132" s="53"/>
    </row>
    <row r="133" spans="1:10" x14ac:dyDescent="0.2">
      <c r="A133" s="53"/>
      <c r="B133" s="53"/>
      <c r="C133" s="53"/>
      <c r="D133" s="53"/>
      <c r="E133" s="53"/>
      <c r="F133" s="54"/>
      <c r="G133" s="54"/>
      <c r="H133" s="55"/>
      <c r="I133" s="53"/>
      <c r="J133" s="53"/>
    </row>
    <row r="134" spans="1:10" x14ac:dyDescent="0.2">
      <c r="A134" s="53"/>
      <c r="B134" s="53"/>
      <c r="C134" s="53"/>
      <c r="D134" s="53"/>
      <c r="E134" s="53"/>
      <c r="F134" s="54"/>
      <c r="G134" s="54"/>
      <c r="H134" s="55"/>
      <c r="I134" s="53"/>
      <c r="J134" s="53"/>
    </row>
    <row r="135" spans="1:10" x14ac:dyDescent="0.2">
      <c r="A135" s="53"/>
      <c r="B135" s="53"/>
      <c r="C135" s="53"/>
      <c r="D135" s="53"/>
      <c r="E135" s="53"/>
      <c r="F135" s="54"/>
      <c r="G135" s="54"/>
      <c r="H135" s="55"/>
      <c r="I135" s="53"/>
      <c r="J135" s="53"/>
    </row>
    <row r="136" spans="1:10" x14ac:dyDescent="0.2">
      <c r="A136" s="53"/>
      <c r="B136" s="53"/>
      <c r="C136" s="53"/>
      <c r="D136" s="53"/>
      <c r="E136" s="53"/>
      <c r="F136" s="54"/>
      <c r="G136" s="54"/>
      <c r="H136" s="55"/>
      <c r="I136" s="53"/>
      <c r="J136" s="53"/>
    </row>
    <row r="137" spans="1:10" x14ac:dyDescent="0.2">
      <c r="G137" s="41"/>
      <c r="H137" s="42"/>
    </row>
    <row r="138" spans="1:10" x14ac:dyDescent="0.2">
      <c r="G138" s="41"/>
      <c r="H138" s="42"/>
    </row>
    <row r="139" spans="1:10" x14ac:dyDescent="0.2">
      <c r="G139" s="41"/>
      <c r="H139" s="42"/>
    </row>
    <row r="140" spans="1:10" x14ac:dyDescent="0.2">
      <c r="G140" s="41"/>
      <c r="H140" s="42"/>
    </row>
    <row r="141" spans="1:10" x14ac:dyDescent="0.2">
      <c r="G141" s="41"/>
      <c r="H141" s="42"/>
      <c r="J141" s="62"/>
    </row>
    <row r="142" spans="1:10" x14ac:dyDescent="0.2">
      <c r="G142" s="41"/>
      <c r="H142" s="42"/>
    </row>
    <row r="143" spans="1:10" x14ac:dyDescent="0.2">
      <c r="G143" s="41"/>
      <c r="H143" s="42"/>
    </row>
    <row r="144" spans="1:10" x14ac:dyDescent="0.2">
      <c r="G144" s="41"/>
      <c r="H144" s="42"/>
    </row>
    <row r="145" spans="7:8" x14ac:dyDescent="0.2">
      <c r="G145" s="41"/>
      <c r="H145" s="42"/>
    </row>
    <row r="146" spans="7:8" x14ac:dyDescent="0.2">
      <c r="G146" s="41"/>
      <c r="H146" s="42"/>
    </row>
    <row r="147" spans="7:8" x14ac:dyDescent="0.2">
      <c r="G147" s="41"/>
      <c r="H147" s="42"/>
    </row>
    <row r="148" spans="7:8" x14ac:dyDescent="0.2">
      <c r="G148" s="41"/>
      <c r="H148" s="42"/>
    </row>
    <row r="149" spans="7:8" x14ac:dyDescent="0.2">
      <c r="G149" s="41"/>
      <c r="H149" s="42"/>
    </row>
    <row r="150" spans="7:8" x14ac:dyDescent="0.2">
      <c r="G150" s="41"/>
      <c r="H150" s="42"/>
    </row>
    <row r="151" spans="7:8" x14ac:dyDescent="0.2">
      <c r="G151" s="41"/>
      <c r="H151" s="42"/>
    </row>
    <row r="152" spans="7:8" x14ac:dyDescent="0.2">
      <c r="G152" s="41"/>
      <c r="H152" s="42"/>
    </row>
  </sheetData>
  <sheetProtection sheet="1" objects="1" scenarios="1" selectLockedCells="1"/>
  <sortState ref="A139:J154">
    <sortCondition ref="E90:E91"/>
  </sortState>
  <pageMargins left="0.25" right="0.25"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topLeftCell="A7" workbookViewId="0">
      <selection activeCell="N18" sqref="N18"/>
    </sheetView>
  </sheetViews>
  <sheetFormatPr defaultRowHeight="15" x14ac:dyDescent="0.25"/>
  <cols>
    <col min="1" max="1" width="2.85546875" customWidth="1"/>
    <col min="2" max="2" width="30.85546875" customWidth="1"/>
    <col min="3" max="3" width="9" customWidth="1"/>
    <col min="10" max="10" width="6.5703125" customWidth="1"/>
    <col min="11" max="11" width="7.28515625" customWidth="1"/>
  </cols>
  <sheetData>
    <row r="1" spans="1:11" s="1" customFormat="1" x14ac:dyDescent="0.25">
      <c r="B1" s="1" t="s">
        <v>39</v>
      </c>
      <c r="C1" s="1" t="s">
        <v>1</v>
      </c>
      <c r="D1" s="1" t="s">
        <v>2</v>
      </c>
      <c r="E1" s="1" t="s">
        <v>3</v>
      </c>
      <c r="F1" s="1" t="s">
        <v>4</v>
      </c>
      <c r="G1" s="1" t="s">
        <v>31</v>
      </c>
      <c r="H1" s="1" t="s">
        <v>40</v>
      </c>
      <c r="I1" s="1" t="s">
        <v>6</v>
      </c>
      <c r="J1" s="1" t="s">
        <v>20</v>
      </c>
      <c r="K1" s="1" t="s">
        <v>42</v>
      </c>
    </row>
    <row r="2" spans="1:11" x14ac:dyDescent="0.25">
      <c r="A2" s="1">
        <v>1</v>
      </c>
      <c r="B2" t="str">
        <f>Blad5!I12</f>
        <v>Martin van Galen</v>
      </c>
      <c r="C2">
        <f>Blad5!J19</f>
        <v>104</v>
      </c>
      <c r="D2">
        <f>Blad5!K19</f>
        <v>99</v>
      </c>
      <c r="E2">
        <f>Blad5!L19</f>
        <v>211</v>
      </c>
      <c r="F2">
        <f>Blad5!M19</f>
        <v>9</v>
      </c>
      <c r="G2">
        <v>1.5</v>
      </c>
      <c r="H2" s="38">
        <f>Blad5!N19</f>
        <v>0.46919431279620855</v>
      </c>
      <c r="I2" s="10">
        <f>Blad5!O19</f>
        <v>0.95192307692307687</v>
      </c>
      <c r="J2">
        <v>1</v>
      </c>
      <c r="K2">
        <f>SUM(G2,J2)</f>
        <v>2.5</v>
      </c>
    </row>
    <row r="3" spans="1:11" x14ac:dyDescent="0.25">
      <c r="A3" s="1">
        <v>2</v>
      </c>
      <c r="B3" t="str">
        <f>Blad5!I3</f>
        <v>Henk Valk</v>
      </c>
      <c r="C3">
        <f>Blad5!J10</f>
        <v>92</v>
      </c>
      <c r="D3">
        <f>Blad5!K10</f>
        <v>87</v>
      </c>
      <c r="E3">
        <f>Blad5!L10</f>
        <v>229</v>
      </c>
      <c r="F3">
        <f>Blad5!M10</f>
        <v>9</v>
      </c>
      <c r="G3">
        <v>1.5</v>
      </c>
      <c r="H3" s="38">
        <f>Blad5!N10</f>
        <v>0.37991266375545851</v>
      </c>
      <c r="I3" s="10">
        <f>Blad5!O10</f>
        <v>0.94565217391304346</v>
      </c>
      <c r="J3">
        <v>2</v>
      </c>
      <c r="K3">
        <f>SUM(G3,J3)</f>
        <v>3.5</v>
      </c>
    </row>
    <row r="4" spans="1:11" x14ac:dyDescent="0.25">
      <c r="A4" s="1">
        <v>3</v>
      </c>
      <c r="B4" t="str">
        <f>Blad5!I62</f>
        <v>Henk Nijhuis</v>
      </c>
      <c r="C4">
        <f>Blad5!J69</f>
        <v>126</v>
      </c>
      <c r="D4">
        <f>Blad5!K69</f>
        <v>119</v>
      </c>
      <c r="E4">
        <f>Blad5!L69</f>
        <v>288</v>
      </c>
      <c r="F4">
        <f>Blad5!M69</f>
        <v>8</v>
      </c>
      <c r="G4">
        <v>5</v>
      </c>
      <c r="H4" s="38">
        <f>Blad5!N69</f>
        <v>0.41319444444444442</v>
      </c>
      <c r="I4" s="10">
        <f>Blad5!O69</f>
        <v>0.94444444444444442</v>
      </c>
      <c r="J4">
        <v>3</v>
      </c>
      <c r="K4">
        <f>SUM(G4,J4)</f>
        <v>8</v>
      </c>
    </row>
    <row r="5" spans="1:11" x14ac:dyDescent="0.25">
      <c r="A5" s="1">
        <v>4</v>
      </c>
      <c r="B5" t="str">
        <f>Blad5!A42</f>
        <v>Frans de Haan</v>
      </c>
      <c r="C5">
        <f>Blad5!B49</f>
        <v>126</v>
      </c>
      <c r="D5">
        <f>Blad5!C49</f>
        <v>118</v>
      </c>
      <c r="E5">
        <f>Blad5!D49</f>
        <v>342</v>
      </c>
      <c r="F5">
        <f>Blad5!E49</f>
        <v>8</v>
      </c>
      <c r="G5">
        <v>5</v>
      </c>
      <c r="H5" s="38">
        <f>Blad5!F49</f>
        <v>0.34502923976608185</v>
      </c>
      <c r="I5" s="10">
        <f>Blad5!G49</f>
        <v>0.93650793650793651</v>
      </c>
      <c r="J5">
        <v>4</v>
      </c>
      <c r="K5">
        <f>SUM(G5,J5)</f>
        <v>9</v>
      </c>
    </row>
    <row r="6" spans="1:11" x14ac:dyDescent="0.25">
      <c r="A6" s="1">
        <v>5</v>
      </c>
      <c r="B6" t="str">
        <f>Blad5!A23</f>
        <v>Dries Jonkman</v>
      </c>
      <c r="C6">
        <f>Blad5!B30</f>
        <v>138</v>
      </c>
      <c r="D6">
        <f>Blad5!C30</f>
        <v>128</v>
      </c>
      <c r="E6">
        <f>Blad5!D30</f>
        <v>278</v>
      </c>
      <c r="F6">
        <f>Blad5!E30</f>
        <v>8</v>
      </c>
      <c r="G6">
        <v>5</v>
      </c>
      <c r="H6" s="38">
        <f>Blad5!F30</f>
        <v>0.46043165467625902</v>
      </c>
      <c r="I6" s="10">
        <f>Blad5!G30</f>
        <v>0.92753623188405798</v>
      </c>
      <c r="J6">
        <v>5</v>
      </c>
      <c r="K6">
        <f>SUM(G6,J6)</f>
        <v>10</v>
      </c>
    </row>
    <row r="7" spans="1:11" x14ac:dyDescent="0.25">
      <c r="A7" s="1">
        <v>6</v>
      </c>
      <c r="B7" t="str">
        <f>Blad5!A62</f>
        <v>Theo Oortwijn</v>
      </c>
      <c r="C7">
        <f>Blad5!B69</f>
        <v>114</v>
      </c>
      <c r="D7">
        <f>Blad5!C69</f>
        <v>98</v>
      </c>
      <c r="E7">
        <f>Blad5!D69</f>
        <v>259</v>
      </c>
      <c r="F7">
        <f>Blad5!E69</f>
        <v>8</v>
      </c>
      <c r="G7">
        <v>5</v>
      </c>
      <c r="H7" s="38">
        <f>Blad5!F69</f>
        <v>0.3783783783783784</v>
      </c>
      <c r="I7" s="10">
        <f>Blad5!G69</f>
        <v>0.85964912280701755</v>
      </c>
      <c r="J7">
        <v>9</v>
      </c>
      <c r="K7">
        <f>SUM(G7,J7)</f>
        <v>14</v>
      </c>
    </row>
    <row r="8" spans="1:11" x14ac:dyDescent="0.25">
      <c r="A8" s="1">
        <v>7</v>
      </c>
      <c r="B8" t="str">
        <f>Blad5!I23</f>
        <v>Jan Slinkman</v>
      </c>
      <c r="C8">
        <f>Blad5!J30</f>
        <v>126</v>
      </c>
      <c r="D8">
        <f>Blad5!K30</f>
        <v>115</v>
      </c>
      <c r="E8">
        <f>Blad5!L30</f>
        <v>258</v>
      </c>
      <c r="F8">
        <f>Blad5!M30</f>
        <v>7</v>
      </c>
      <c r="G8">
        <v>8.5</v>
      </c>
      <c r="H8" s="38">
        <f>Blad5!N30</f>
        <v>0.44573643410852715</v>
      </c>
      <c r="I8" s="10">
        <f>Blad5!O30</f>
        <v>0.91269841269841268</v>
      </c>
      <c r="J8">
        <v>7</v>
      </c>
      <c r="K8">
        <f>SUM(G8,J8)</f>
        <v>15.5</v>
      </c>
    </row>
    <row r="9" spans="1:11" x14ac:dyDescent="0.25">
      <c r="A9" s="1">
        <v>8</v>
      </c>
      <c r="B9" t="str">
        <f>Blad5!A51</f>
        <v>Bernard Kieftenbeld</v>
      </c>
      <c r="C9">
        <f>Blad5!B58</f>
        <v>114</v>
      </c>
      <c r="D9">
        <f>Blad5!C58</f>
        <v>105</v>
      </c>
      <c r="E9">
        <f>Blad5!D58</f>
        <v>320</v>
      </c>
      <c r="F9">
        <f>Blad5!E58</f>
        <v>6</v>
      </c>
      <c r="G9">
        <v>10.5</v>
      </c>
      <c r="H9" s="38">
        <f>Blad5!F58</f>
        <v>0.328125</v>
      </c>
      <c r="I9" s="10">
        <f>Blad5!G58</f>
        <v>0.92105263157894735</v>
      </c>
      <c r="J9">
        <v>6</v>
      </c>
      <c r="K9">
        <f>SUM(G9,J9)</f>
        <v>16.5</v>
      </c>
    </row>
    <row r="10" spans="1:11" x14ac:dyDescent="0.25">
      <c r="A10" s="1">
        <v>9</v>
      </c>
      <c r="B10" t="str">
        <f>Blad5!I42</f>
        <v>Bertus Stegeman</v>
      </c>
      <c r="C10">
        <f>Blad5!J49</f>
        <v>108</v>
      </c>
      <c r="D10">
        <v>90</v>
      </c>
      <c r="E10">
        <f>Blad5!L49</f>
        <v>320</v>
      </c>
      <c r="F10">
        <f>Blad5!M49</f>
        <v>8</v>
      </c>
      <c r="G10">
        <v>5</v>
      </c>
      <c r="H10" s="38">
        <f>Blad5!N49</f>
        <v>0.28125</v>
      </c>
      <c r="I10" s="10">
        <f>Blad5!O49</f>
        <v>0.83333333333333337</v>
      </c>
      <c r="J10">
        <v>12</v>
      </c>
      <c r="K10">
        <f>SUM(G10,J10)</f>
        <v>17</v>
      </c>
    </row>
    <row r="11" spans="1:11" x14ac:dyDescent="0.25">
      <c r="A11" s="1">
        <v>10</v>
      </c>
      <c r="B11" t="str">
        <f>Blad5!A12</f>
        <v>Joop Cardol</v>
      </c>
      <c r="C11">
        <f>Blad5!B19</f>
        <v>68</v>
      </c>
      <c r="D11">
        <f>Blad5!C19</f>
        <v>59</v>
      </c>
      <c r="E11">
        <f>Blad5!D19</f>
        <v>220</v>
      </c>
      <c r="F11">
        <f>Blad5!E19</f>
        <v>6</v>
      </c>
      <c r="G11">
        <v>10.5</v>
      </c>
      <c r="H11" s="38">
        <f>Blad5!F19</f>
        <v>0.26818181818181819</v>
      </c>
      <c r="I11" s="10">
        <f>Blad5!G19</f>
        <v>0.86764705882352944</v>
      </c>
      <c r="J11">
        <v>8</v>
      </c>
      <c r="K11">
        <f>SUM(G11,J11)</f>
        <v>18.5</v>
      </c>
    </row>
    <row r="12" spans="1:11" x14ac:dyDescent="0.25">
      <c r="A12" s="1">
        <v>11</v>
      </c>
      <c r="B12" t="str">
        <f>Blad5!A32</f>
        <v>Harm Heemstra</v>
      </c>
      <c r="C12">
        <f>Blad5!B39</f>
        <v>114</v>
      </c>
      <c r="D12">
        <f>Blad5!C39</f>
        <v>97</v>
      </c>
      <c r="E12">
        <f>Blad5!D39</f>
        <v>307</v>
      </c>
      <c r="F12">
        <f>Blad5!E39</f>
        <v>7</v>
      </c>
      <c r="G12">
        <v>8.5</v>
      </c>
      <c r="H12" s="38">
        <f>Blad5!F39</f>
        <v>0.31596091205211724</v>
      </c>
      <c r="I12" s="10">
        <f>Blad5!G39</f>
        <v>0.85087719298245612</v>
      </c>
      <c r="J12">
        <v>11</v>
      </c>
      <c r="K12">
        <f>SUM(G12,J12)</f>
        <v>19.5</v>
      </c>
    </row>
    <row r="13" spans="1:11" x14ac:dyDescent="0.25">
      <c r="A13" s="1">
        <v>12</v>
      </c>
      <c r="B13" t="str">
        <f>Blad5!I71</f>
        <v>Gerard Ankersmit</v>
      </c>
      <c r="C13">
        <f>Blad5!J78</f>
        <v>108</v>
      </c>
      <c r="D13">
        <f>Blad5!K78</f>
        <v>92</v>
      </c>
      <c r="E13">
        <f>Blad5!L78</f>
        <v>263</v>
      </c>
      <c r="F13">
        <f>Blad5!M78</f>
        <v>5</v>
      </c>
      <c r="G13">
        <v>12</v>
      </c>
      <c r="H13" s="38">
        <f>Blad5!N78</f>
        <v>0.34980988593155893</v>
      </c>
      <c r="I13" s="10">
        <f>Blad5!O78</f>
        <v>0.85185185185185186</v>
      </c>
      <c r="J13">
        <v>10</v>
      </c>
      <c r="K13">
        <f>SUM(G13,J13)</f>
        <v>22</v>
      </c>
    </row>
    <row r="14" spans="1:11" x14ac:dyDescent="0.25">
      <c r="A14" s="1">
        <v>13</v>
      </c>
      <c r="B14" t="str">
        <f>Blad5!A71</f>
        <v>Roel Cardol</v>
      </c>
      <c r="C14">
        <f>Blad5!B78</f>
        <v>138</v>
      </c>
      <c r="D14">
        <f>Blad5!C78</f>
        <v>105</v>
      </c>
      <c r="E14">
        <f>Blad5!D78</f>
        <v>240</v>
      </c>
      <c r="F14">
        <f>Blad5!E78</f>
        <v>3</v>
      </c>
      <c r="G14">
        <v>13</v>
      </c>
      <c r="H14" s="38">
        <f>Blad5!F78</f>
        <v>0.4375</v>
      </c>
      <c r="I14" s="10">
        <f>Blad5!G78</f>
        <v>0.76086956521739135</v>
      </c>
      <c r="J14">
        <v>14</v>
      </c>
      <c r="K14">
        <f>SUM(G14,J14)</f>
        <v>27</v>
      </c>
    </row>
    <row r="15" spans="1:11" x14ac:dyDescent="0.25">
      <c r="A15" s="1">
        <v>14</v>
      </c>
      <c r="B15" t="str">
        <f>Blad5!I32</f>
        <v>Johan Bomhof</v>
      </c>
      <c r="C15">
        <f>Blad5!J39</f>
        <v>102</v>
      </c>
      <c r="D15">
        <f>Blad5!K39</f>
        <v>81</v>
      </c>
      <c r="E15">
        <f>Blad5!L39</f>
        <v>259</v>
      </c>
      <c r="F15">
        <f>Blad5!M39</f>
        <v>2</v>
      </c>
      <c r="G15">
        <v>14.5</v>
      </c>
      <c r="H15" s="38">
        <f>Blad5!N39</f>
        <v>0.31274131274131273</v>
      </c>
      <c r="I15" s="10">
        <f>Blad5!O39</f>
        <v>0.79411764705882348</v>
      </c>
      <c r="J15">
        <v>13</v>
      </c>
      <c r="K15">
        <f>SUM(G15,J15)</f>
        <v>27.5</v>
      </c>
    </row>
    <row r="16" spans="1:11" x14ac:dyDescent="0.25">
      <c r="A16" s="1">
        <v>15</v>
      </c>
      <c r="B16" t="str">
        <f>Blad5!I51</f>
        <v>Chris v/d Woude</v>
      </c>
      <c r="C16">
        <f>Blad5!J58</f>
        <v>102</v>
      </c>
      <c r="D16">
        <f>Blad5!K58</f>
        <v>68</v>
      </c>
      <c r="E16">
        <f>Blad5!L58</f>
        <v>354</v>
      </c>
      <c r="F16">
        <f>Blad5!M58</f>
        <v>2</v>
      </c>
      <c r="G16">
        <v>14.5</v>
      </c>
      <c r="H16" s="38">
        <f>Blad5!N58</f>
        <v>0.19209039548022599</v>
      </c>
      <c r="I16" s="10">
        <f>Blad5!O58</f>
        <v>0.66666666666666663</v>
      </c>
      <c r="J16">
        <v>15</v>
      </c>
      <c r="K16">
        <f>SUM(G16,J16)</f>
        <v>29.5</v>
      </c>
    </row>
    <row r="17" spans="1:11" x14ac:dyDescent="0.25">
      <c r="A17" s="1">
        <v>16</v>
      </c>
      <c r="B17" t="str">
        <f>Blad5!A3</f>
        <v>Henk Scherpenhuizen</v>
      </c>
      <c r="C17">
        <f>Blad5!B10</f>
        <v>138</v>
      </c>
      <c r="D17">
        <f>Blad5!C10</f>
        <v>0</v>
      </c>
      <c r="E17">
        <f>Blad5!D10</f>
        <v>0</v>
      </c>
      <c r="F17">
        <f>Blad5!E10</f>
        <v>0</v>
      </c>
      <c r="G17">
        <v>16</v>
      </c>
      <c r="H17" s="38">
        <v>0</v>
      </c>
      <c r="I17" s="10">
        <f>Blad5!G10</f>
        <v>0</v>
      </c>
      <c r="J17">
        <v>16</v>
      </c>
      <c r="K17">
        <f>SUM(G17,J17)</f>
        <v>32</v>
      </c>
    </row>
    <row r="18" spans="1:11" x14ac:dyDescent="0.25">
      <c r="A18" s="1"/>
      <c r="H18" s="38"/>
      <c r="I18" s="10"/>
    </row>
    <row r="19" spans="1:11" x14ac:dyDescent="0.25">
      <c r="A19" s="1"/>
      <c r="H19" s="38"/>
      <c r="I19" s="10"/>
    </row>
    <row r="20" spans="1:11" x14ac:dyDescent="0.25">
      <c r="A20" s="1"/>
      <c r="H20" s="38"/>
      <c r="I20" s="10"/>
    </row>
    <row r="21" spans="1:11" x14ac:dyDescent="0.25">
      <c r="A21" s="1"/>
      <c r="H21" s="38"/>
      <c r="I21" s="10"/>
    </row>
    <row r="22" spans="1:11" x14ac:dyDescent="0.25">
      <c r="A22" s="1"/>
      <c r="H22" s="38"/>
      <c r="I22" s="10"/>
    </row>
    <row r="23" spans="1:11" x14ac:dyDescent="0.25">
      <c r="A23" s="1"/>
      <c r="H23" s="38"/>
      <c r="I23" s="10"/>
    </row>
    <row r="24" spans="1:11" x14ac:dyDescent="0.25">
      <c r="A24" s="1"/>
      <c r="H24" s="38"/>
      <c r="I24" s="10"/>
    </row>
    <row r="25" spans="1:11" x14ac:dyDescent="0.25">
      <c r="A25" s="1"/>
      <c r="H25" s="38"/>
      <c r="I25" s="10"/>
    </row>
    <row r="47" spans="2:2" x14ac:dyDescent="0.25">
      <c r="B47" t="s">
        <v>43</v>
      </c>
    </row>
  </sheetData>
  <sortState ref="B2:K17">
    <sortCondition ref="K2:K17"/>
  </sortState>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Blad1</vt:lpstr>
      <vt:lpstr>Blad2</vt:lpstr>
      <vt:lpstr>blad3</vt:lpstr>
      <vt:lpstr>Blad4</vt:lpstr>
      <vt:lpstr>Blad5</vt:lpstr>
      <vt:lpstr>Blad6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dc:creator>
  <cp:lastModifiedBy>roel</cp:lastModifiedBy>
  <cp:lastPrinted>2015-02-10T23:23:33Z</cp:lastPrinted>
  <dcterms:created xsi:type="dcterms:W3CDTF">2014-03-03T16:28:15Z</dcterms:created>
  <dcterms:modified xsi:type="dcterms:W3CDTF">2015-02-21T15:37:20Z</dcterms:modified>
</cp:coreProperties>
</file>